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KONTI\FINA\2025-01-12\DJEČJI VRTIĆ\"/>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5" l="1"/>
  <c r="L1478" i="9"/>
  <c r="J1478" i="9"/>
  <c r="F348" i="9"/>
  <c r="F347" i="9"/>
  <c r="F346" i="9"/>
  <c r="F345" i="9"/>
  <c r="F344" i="9"/>
  <c r="F343" i="9"/>
  <c r="F342" i="9"/>
  <c r="M341" i="9"/>
  <c r="L341" i="9"/>
  <c r="F341" i="9" s="1"/>
  <c r="B341" i="9" s="1"/>
  <c r="E341" i="9"/>
  <c r="H340" i="9"/>
  <c r="G340" i="9"/>
  <c r="F340" i="9"/>
  <c r="E340" i="9"/>
  <c r="B340" i="9" s="1"/>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c r="H327" i="9"/>
  <c r="G327" i="9"/>
  <c r="E327" i="9" s="1"/>
  <c r="B327" i="9" s="1"/>
  <c r="F327" i="9"/>
  <c r="H326" i="9"/>
  <c r="G326" i="9"/>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s="1"/>
  <c r="B289" i="9" s="1"/>
  <c r="E289" i="9"/>
  <c r="M288" i="9"/>
  <c r="L288" i="9"/>
  <c r="F288" i="9" s="1"/>
  <c r="B288" i="9" s="1"/>
  <c r="E288" i="9"/>
  <c r="M287" i="9"/>
  <c r="F287" i="9" s="1"/>
  <c r="B287" i="9" s="1"/>
  <c r="L287" i="9"/>
  <c r="E287" i="9"/>
  <c r="M286" i="9"/>
  <c r="L286" i="9"/>
  <c r="F286" i="9"/>
  <c r="E286" i="9"/>
  <c r="B286" i="9" s="1"/>
  <c r="M285" i="9"/>
  <c r="L285" i="9"/>
  <c r="F285" i="9" s="1"/>
  <c r="B285" i="9" s="1"/>
  <c r="E285" i="9"/>
  <c r="M284" i="9"/>
  <c r="L284" i="9"/>
  <c r="F284" i="9" s="1"/>
  <c r="B284" i="9" s="1"/>
  <c r="E284" i="9"/>
  <c r="M283" i="9"/>
  <c r="L283" i="9"/>
  <c r="F283" i="9" s="1"/>
  <c r="B283" i="9" s="1"/>
  <c r="E283" i="9"/>
  <c r="M282" i="9"/>
  <c r="L282" i="9"/>
  <c r="F282" i="9"/>
  <c r="E282" i="9"/>
  <c r="B282" i="9" s="1"/>
  <c r="M281" i="9"/>
  <c r="L281" i="9"/>
  <c r="F281" i="9" s="1"/>
  <c r="B281" i="9" s="1"/>
  <c r="E281" i="9"/>
  <c r="M280" i="9"/>
  <c r="L280" i="9"/>
  <c r="F280" i="9" s="1"/>
  <c r="B280" i="9" s="1"/>
  <c r="E280" i="9"/>
  <c r="M279" i="9"/>
  <c r="F279" i="9" s="1"/>
  <c r="B279" i="9" s="1"/>
  <c r="L279" i="9"/>
  <c r="E279" i="9"/>
  <c r="M278" i="9"/>
  <c r="L278" i="9"/>
  <c r="F278" i="9"/>
  <c r="E278" i="9"/>
  <c r="B278" i="9" s="1"/>
  <c r="M277" i="9"/>
  <c r="L277" i="9"/>
  <c r="F277" i="9" s="1"/>
  <c r="B277" i="9" s="1"/>
  <c r="E277" i="9"/>
  <c r="M276" i="9"/>
  <c r="L276" i="9"/>
  <c r="F276" i="9" s="1"/>
  <c r="B276" i="9" s="1"/>
  <c r="E276" i="9"/>
  <c r="M275" i="9"/>
  <c r="F275" i="9" s="1"/>
  <c r="L275" i="9"/>
  <c r="E275" i="9"/>
  <c r="B275" i="9" s="1"/>
  <c r="M274" i="9"/>
  <c r="L274" i="9"/>
  <c r="F274" i="9"/>
  <c r="E274" i="9"/>
  <c r="B274" i="9" s="1"/>
  <c r="M273" i="9"/>
  <c r="L273" i="9"/>
  <c r="F273" i="9" s="1"/>
  <c r="B273" i="9" s="1"/>
  <c r="E273" i="9"/>
  <c r="M272" i="9"/>
  <c r="L272" i="9"/>
  <c r="F272" i="9" s="1"/>
  <c r="B272" i="9" s="1"/>
  <c r="E272" i="9"/>
  <c r="M271" i="9"/>
  <c r="L271" i="9"/>
  <c r="F271" i="9"/>
  <c r="E271" i="9"/>
  <c r="B271" i="9" s="1"/>
  <c r="M270" i="9"/>
  <c r="L270" i="9"/>
  <c r="F270" i="9"/>
  <c r="B270" i="9" s="1"/>
  <c r="E270" i="9"/>
  <c r="M269" i="9"/>
  <c r="L269" i="9"/>
  <c r="F269" i="9" s="1"/>
  <c r="B269" i="9" s="1"/>
  <c r="E269" i="9"/>
  <c r="M268" i="9"/>
  <c r="L268" i="9"/>
  <c r="F268" i="9" s="1"/>
  <c r="B268" i="9" s="1"/>
  <c r="E268" i="9"/>
  <c r="M267" i="9"/>
  <c r="L267" i="9"/>
  <c r="F267" i="9"/>
  <c r="E267" i="9"/>
  <c r="B267" i="9" s="1"/>
  <c r="M266" i="9"/>
  <c r="L266" i="9"/>
  <c r="F266" i="9" s="1"/>
  <c r="B266" i="9" s="1"/>
  <c r="E266" i="9"/>
  <c r="M265" i="9"/>
  <c r="L265" i="9"/>
  <c r="F265" i="9" s="1"/>
  <c r="B265" i="9" s="1"/>
  <c r="E265" i="9"/>
  <c r="M264" i="9"/>
  <c r="F264" i="9" s="1"/>
  <c r="B264" i="9" s="1"/>
  <c r="L264" i="9"/>
  <c r="E264" i="9"/>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L256" i="9"/>
  <c r="F256" i="9" s="1"/>
  <c r="E256" i="9"/>
  <c r="M255" i="9"/>
  <c r="L255" i="9"/>
  <c r="F255" i="9"/>
  <c r="E255" i="9"/>
  <c r="B255" i="9"/>
  <c r="M254" i="9"/>
  <c r="L254" i="9"/>
  <c r="F254" i="9" s="1"/>
  <c r="B254" i="9" s="1"/>
  <c r="E254" i="9"/>
  <c r="M253" i="9"/>
  <c r="F253" i="9" s="1"/>
  <c r="B253" i="9" s="1"/>
  <c r="L253" i="9"/>
  <c r="E253" i="9"/>
  <c r="M252" i="9"/>
  <c r="L252" i="9"/>
  <c r="F252" i="9" s="1"/>
  <c r="E252" i="9"/>
  <c r="M251" i="9"/>
  <c r="L251" i="9"/>
  <c r="F251" i="9" s="1"/>
  <c r="B251" i="9" s="1"/>
  <c r="E251" i="9"/>
  <c r="M250" i="9"/>
  <c r="L250" i="9"/>
  <c r="F250" i="9" s="1"/>
  <c r="B250" i="9" s="1"/>
  <c r="E250" i="9"/>
  <c r="M249" i="9"/>
  <c r="F249" i="9" s="1"/>
  <c r="B249" i="9" s="1"/>
  <c r="L249" i="9"/>
  <c r="E249" i="9"/>
  <c r="M248" i="9"/>
  <c r="L248" i="9"/>
  <c r="F248" i="9" s="1"/>
  <c r="E248" i="9"/>
  <c r="M247" i="9"/>
  <c r="L247" i="9"/>
  <c r="E247" i="9"/>
  <c r="M246" i="9"/>
  <c r="L246" i="9"/>
  <c r="F246" i="9" s="1"/>
  <c r="B246" i="9" s="1"/>
  <c r="E246" i="9"/>
  <c r="M245" i="9"/>
  <c r="F245" i="9" s="1"/>
  <c r="B245" i="9" s="1"/>
  <c r="L245" i="9"/>
  <c r="E245" i="9"/>
  <c r="M244" i="9"/>
  <c r="L244" i="9"/>
  <c r="F244" i="9" s="1"/>
  <c r="E244" i="9"/>
  <c r="M243" i="9"/>
  <c r="L243" i="9"/>
  <c r="E243" i="9"/>
  <c r="M242" i="9"/>
  <c r="L242" i="9"/>
  <c r="E242" i="9"/>
  <c r="M241" i="9"/>
  <c r="F241" i="9" s="1"/>
  <c r="B241" i="9" s="1"/>
  <c r="L241" i="9"/>
  <c r="E241" i="9"/>
  <c r="M240" i="9"/>
  <c r="L240" i="9"/>
  <c r="F240" i="9" s="1"/>
  <c r="E240" i="9"/>
  <c r="M239" i="9"/>
  <c r="L239" i="9"/>
  <c r="E239" i="9"/>
  <c r="M238" i="9"/>
  <c r="L238" i="9"/>
  <c r="E238" i="9"/>
  <c r="M237" i="9"/>
  <c r="F237" i="9" s="1"/>
  <c r="B237" i="9" s="1"/>
  <c r="L237" i="9"/>
  <c r="E237" i="9"/>
  <c r="M236" i="9"/>
  <c r="L236" i="9"/>
  <c r="F236" i="9" s="1"/>
  <c r="B236" i="9" s="1"/>
  <c r="E236" i="9"/>
  <c r="M235" i="9"/>
  <c r="L235" i="9"/>
  <c r="F235" i="9" s="1"/>
  <c r="B235" i="9" s="1"/>
  <c r="E235" i="9"/>
  <c r="M234" i="9"/>
  <c r="L234" i="9"/>
  <c r="F234" i="9" s="1"/>
  <c r="B234" i="9" s="1"/>
  <c r="E234" i="9"/>
  <c r="M233" i="9"/>
  <c r="L233" i="9"/>
  <c r="F233" i="9" s="1"/>
  <c r="E233" i="9"/>
  <c r="B233" i="9" s="1"/>
  <c r="M232" i="9"/>
  <c r="L232" i="9"/>
  <c r="F232" i="9" s="1"/>
  <c r="B232" i="9" s="1"/>
  <c r="E232" i="9"/>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F110" i="9"/>
  <c r="E110" i="9"/>
  <c r="B110" i="9" s="1"/>
  <c r="H109" i="9"/>
  <c r="E109" i="9" s="1"/>
  <c r="B109" i="9" s="1"/>
  <c r="G109" i="9"/>
  <c r="F109" i="9"/>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F100" i="9"/>
  <c r="E100" i="9"/>
  <c r="B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E78" i="9" s="1"/>
  <c r="B78" i="9" s="1"/>
  <c r="F78" i="9"/>
  <c r="H77" i="9"/>
  <c r="G77" i="9"/>
  <c r="E77" i="9" s="1"/>
  <c r="B77" i="9" s="1"/>
  <c r="F77" i="9"/>
  <c r="H76" i="9"/>
  <c r="E76" i="9" s="1"/>
  <c r="B76" i="9" s="1"/>
  <c r="G76" i="9"/>
  <c r="F76" i="9"/>
  <c r="H75" i="9"/>
  <c r="E75" i="9" s="1"/>
  <c r="B75" i="9" s="1"/>
  <c r="G75" i="9"/>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G56" i="9"/>
  <c r="F56" i="9"/>
  <c r="H55" i="9"/>
  <c r="G55" i="9"/>
  <c r="E55" i="9" s="1"/>
  <c r="B55" i="9" s="1"/>
  <c r="F55" i="9"/>
  <c r="H54" i="9"/>
  <c r="E54" i="9" s="1"/>
  <c r="B54" i="9" s="1"/>
  <c r="G54" i="9"/>
  <c r="F54" i="9"/>
  <c r="H53" i="9"/>
  <c r="E53" i="9" s="1"/>
  <c r="B53" i="9" s="1"/>
  <c r="G53" i="9"/>
  <c r="F53" i="9"/>
  <c r="H52" i="9"/>
  <c r="G52" i="9"/>
  <c r="F52" i="9"/>
  <c r="H51" i="9"/>
  <c r="G51" i="9"/>
  <c r="F51" i="9"/>
  <c r="H50" i="9"/>
  <c r="G50" i="9"/>
  <c r="F50" i="9"/>
  <c r="E50" i="9"/>
  <c r="B50" i="9" s="1"/>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E36" i="9" s="1"/>
  <c r="B36" i="9" s="1"/>
  <c r="F36" i="9"/>
  <c r="H35" i="9"/>
  <c r="E35" i="9" s="1"/>
  <c r="B35" i="9" s="1"/>
  <c r="G35" i="9"/>
  <c r="F35" i="9"/>
  <c r="H34" i="9"/>
  <c r="G34" i="9"/>
  <c r="F34" i="9"/>
  <c r="H33" i="9"/>
  <c r="G33" i="9"/>
  <c r="E33" i="9" s="1"/>
  <c r="B33" i="9" s="1"/>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51" i="8"/>
  <c r="D45" i="8" s="1"/>
  <c r="C1622" i="1" s="1"/>
  <c r="D46" i="8"/>
  <c r="D37" i="8"/>
  <c r="D27" i="8"/>
  <c r="D25" i="8" s="1"/>
  <c r="D18" i="8"/>
  <c r="D8" i="8"/>
  <c r="D6" i="8" s="1"/>
  <c r="C1583" i="1" s="1"/>
  <c r="E44" i="7"/>
  <c r="D44" i="7"/>
  <c r="E39" i="7"/>
  <c r="E38" i="7" s="1"/>
  <c r="D39" i="7"/>
  <c r="D38" i="7" s="1"/>
  <c r="E30" i="7"/>
  <c r="D30" i="7"/>
  <c r="E23" i="7"/>
  <c r="E22" i="7" s="1"/>
  <c r="D23" i="7"/>
  <c r="D22" i="7"/>
  <c r="E14" i="7"/>
  <c r="D1547" i="1" s="1"/>
  <c r="D14" i="7"/>
  <c r="E7" i="7"/>
  <c r="E6" i="7" s="1"/>
  <c r="E5" i="7" s="1"/>
  <c r="D1538" i="1" s="1"/>
  <c r="H1538" i="1"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E256" i="5"/>
  <c r="D256" i="5"/>
  <c r="D255" i="5"/>
  <c r="D251"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E529" i="4"/>
  <c r="E522" i="4" s="1"/>
  <c r="D516"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3" i="1" s="1"/>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4" i="4" s="1"/>
  <c r="F372" i="4"/>
  <c r="F371" i="4"/>
  <c r="F370" i="4"/>
  <c r="F369" i="4"/>
  <c r="F368" i="4"/>
  <c r="F367" i="4"/>
  <c r="E366" i="4"/>
  <c r="E361" i="4" s="1"/>
  <c r="D366" i="4"/>
  <c r="F366" i="4" s="1"/>
  <c r="F365" i="4"/>
  <c r="F364" i="4"/>
  <c r="F363" i="4"/>
  <c r="F362" i="4"/>
  <c r="E362" i="4"/>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3" i="4"/>
  <c r="F312" i="4"/>
  <c r="F311" i="4"/>
  <c r="F310" i="4"/>
  <c r="E310" i="4"/>
  <c r="D310" i="4"/>
  <c r="E309" i="4"/>
  <c r="E308" i="4"/>
  <c r="D303" i="1"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H28" i="3"/>
  <c r="G28" i="3"/>
  <c r="B28" i="3"/>
  <c r="I27" i="3"/>
  <c r="H27" i="3"/>
  <c r="G27" i="3"/>
  <c r="B27" i="3"/>
  <c r="H25"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H1682" i="1"/>
  <c r="G1682" i="1"/>
  <c r="C1682" i="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G1655" i="1"/>
  <c r="C1655" i="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G1635" i="1"/>
  <c r="C1635" i="1"/>
  <c r="H1634" i="1"/>
  <c r="G1634" i="1"/>
  <c r="C1634" i="1"/>
  <c r="C1633" i="1"/>
  <c r="C1632" i="1"/>
  <c r="H1631" i="1"/>
  <c r="C1631" i="1"/>
  <c r="G1631" i="1" s="1"/>
  <c r="H1630" i="1"/>
  <c r="G1630" i="1"/>
  <c r="C1630" i="1"/>
  <c r="C1629" i="1"/>
  <c r="C1628" i="1"/>
  <c r="H1627" i="1"/>
  <c r="G1627" i="1"/>
  <c r="C1627" i="1"/>
  <c r="H1626" i="1"/>
  <c r="G1626" i="1"/>
  <c r="C1626" i="1"/>
  <c r="G1625" i="1"/>
  <c r="C1625" i="1"/>
  <c r="H1625" i="1" s="1"/>
  <c r="C1624" i="1"/>
  <c r="H1623" i="1"/>
  <c r="C1623" i="1"/>
  <c r="G1623" i="1" s="1"/>
  <c r="H1622" i="1"/>
  <c r="G1622" i="1"/>
  <c r="C1620" i="1"/>
  <c r="H1619" i="1"/>
  <c r="G1619" i="1"/>
  <c r="C1619" i="1"/>
  <c r="H1618" i="1"/>
  <c r="G1618" i="1"/>
  <c r="C1618" i="1"/>
  <c r="G1617" i="1"/>
  <c r="C1617" i="1"/>
  <c r="H1617" i="1" s="1"/>
  <c r="C1616" i="1"/>
  <c r="H1615" i="1"/>
  <c r="C1615" i="1"/>
  <c r="G1615" i="1" s="1"/>
  <c r="H1614" i="1"/>
  <c r="G1614" i="1"/>
  <c r="C1614" i="1"/>
  <c r="C1613" i="1"/>
  <c r="H1613" i="1" s="1"/>
  <c r="C1612" i="1"/>
  <c r="H1611" i="1"/>
  <c r="G1611" i="1"/>
  <c r="C1611" i="1"/>
  <c r="H1610" i="1"/>
  <c r="G1610" i="1"/>
  <c r="C1610" i="1"/>
  <c r="G1609" i="1"/>
  <c r="C1609" i="1"/>
  <c r="H1609" i="1" s="1"/>
  <c r="C1608" i="1"/>
  <c r="C1607" i="1"/>
  <c r="G1607" i="1" s="1"/>
  <c r="C1606" i="1"/>
  <c r="H1606" i="1" s="1"/>
  <c r="C1605" i="1"/>
  <c r="H1605" i="1" s="1"/>
  <c r="C1604" i="1"/>
  <c r="H1603" i="1"/>
  <c r="C1603" i="1"/>
  <c r="G1603" i="1" s="1"/>
  <c r="C1602" i="1"/>
  <c r="H1602" i="1" s="1"/>
  <c r="C1601" i="1"/>
  <c r="H1601" i="1" s="1"/>
  <c r="C1600" i="1"/>
  <c r="H1599" i="1"/>
  <c r="C1599" i="1"/>
  <c r="G1599" i="1" s="1"/>
  <c r="H1598" i="1"/>
  <c r="G1598" i="1"/>
  <c r="C1598" i="1"/>
  <c r="C1597" i="1"/>
  <c r="H1597" i="1" s="1"/>
  <c r="C1596" i="1"/>
  <c r="H1595" i="1"/>
  <c r="C1595" i="1"/>
  <c r="G1595" i="1" s="1"/>
  <c r="C1594" i="1"/>
  <c r="H1594" i="1" s="1"/>
  <c r="C1593" i="1"/>
  <c r="H1593" i="1" s="1"/>
  <c r="C1592" i="1"/>
  <c r="H1591" i="1"/>
  <c r="C1591" i="1"/>
  <c r="G1591" i="1" s="1"/>
  <c r="H1590" i="1"/>
  <c r="G1590" i="1"/>
  <c r="C1590" i="1"/>
  <c r="C1589" i="1"/>
  <c r="H1589" i="1" s="1"/>
  <c r="C1588" i="1"/>
  <c r="C1587" i="1"/>
  <c r="G1587" i="1" s="1"/>
  <c r="H1586" i="1"/>
  <c r="C1586" i="1"/>
  <c r="G1586" i="1" s="1"/>
  <c r="C1584" i="1"/>
  <c r="H1582" i="1"/>
  <c r="G1582" i="1"/>
  <c r="C1582" i="1"/>
  <c r="D1581" i="1"/>
  <c r="C1581" i="1"/>
  <c r="G1580" i="1"/>
  <c r="D1580" i="1"/>
  <c r="J1580" i="1" s="1"/>
  <c r="C1580" i="1"/>
  <c r="H1580" i="1" s="1"/>
  <c r="D1579" i="1"/>
  <c r="C1579" i="1"/>
  <c r="G1578" i="1"/>
  <c r="D1578" i="1"/>
  <c r="J1578" i="1" s="1"/>
  <c r="C1578" i="1"/>
  <c r="H1578" i="1" s="1"/>
  <c r="D1577" i="1"/>
  <c r="G1577" i="1" s="1"/>
  <c r="C1577" i="1"/>
  <c r="D1576" i="1"/>
  <c r="C1576" i="1"/>
  <c r="H1576" i="1" s="1"/>
  <c r="J1575" i="1"/>
  <c r="D1575" i="1"/>
  <c r="G1575" i="1" s="1"/>
  <c r="C1575" i="1"/>
  <c r="D1574" i="1"/>
  <c r="C1574" i="1"/>
  <c r="H1574" i="1" s="1"/>
  <c r="J1573" i="1"/>
  <c r="D1573" i="1"/>
  <c r="G1573" i="1" s="1"/>
  <c r="C1573" i="1"/>
  <c r="G1572" i="1"/>
  <c r="D1572" i="1"/>
  <c r="C1572" i="1"/>
  <c r="H1572" i="1" s="1"/>
  <c r="D1571" i="1"/>
  <c r="G1571" i="1" s="1"/>
  <c r="C1571" i="1"/>
  <c r="D1570" i="1"/>
  <c r="C1570" i="1"/>
  <c r="D1569" i="1"/>
  <c r="C1569" i="1"/>
  <c r="D1568" i="1"/>
  <c r="C1568" i="1"/>
  <c r="D1567" i="1"/>
  <c r="C1567" i="1"/>
  <c r="D1566" i="1"/>
  <c r="C1566" i="1"/>
  <c r="D1565" i="1"/>
  <c r="C1565" i="1"/>
  <c r="D1564" i="1"/>
  <c r="C1564" i="1"/>
  <c r="D1563" i="1"/>
  <c r="C1563" i="1"/>
  <c r="J1562" i="1"/>
  <c r="G1562" i="1"/>
  <c r="D1562" i="1"/>
  <c r="C1562" i="1"/>
  <c r="H1562" i="1" s="1"/>
  <c r="D1561" i="1"/>
  <c r="C1561" i="1"/>
  <c r="J1560" i="1"/>
  <c r="G1560" i="1"/>
  <c r="D1560" i="1"/>
  <c r="C1560" i="1"/>
  <c r="H1560" i="1" s="1"/>
  <c r="D1559" i="1"/>
  <c r="C1559" i="1"/>
  <c r="J1558" i="1"/>
  <c r="G1558" i="1"/>
  <c r="D1558" i="1"/>
  <c r="C1558" i="1"/>
  <c r="H1558" i="1" s="1"/>
  <c r="D1557" i="1"/>
  <c r="C1557" i="1"/>
  <c r="H1556" i="1"/>
  <c r="D1556" i="1"/>
  <c r="C1556" i="1"/>
  <c r="G1556" i="1" s="1"/>
  <c r="H1555" i="1"/>
  <c r="D1555" i="1"/>
  <c r="C1555" i="1"/>
  <c r="G1555" i="1" s="1"/>
  <c r="G1554" i="1"/>
  <c r="I1554" i="1" s="1"/>
  <c r="D1554" i="1"/>
  <c r="J1554" i="1" s="1"/>
  <c r="C1554" i="1"/>
  <c r="H1554" i="1" s="1"/>
  <c r="H1553" i="1"/>
  <c r="D1553" i="1"/>
  <c r="C1553" i="1"/>
  <c r="G1552" i="1"/>
  <c r="I1552" i="1" s="1"/>
  <c r="D1552" i="1"/>
  <c r="J1552" i="1" s="1"/>
  <c r="C1552" i="1"/>
  <c r="H1552" i="1" s="1"/>
  <c r="H1551" i="1"/>
  <c r="D1551" i="1"/>
  <c r="C1551" i="1"/>
  <c r="G1550" i="1"/>
  <c r="I1550" i="1" s="1"/>
  <c r="D1550" i="1"/>
  <c r="J1550" i="1" s="1"/>
  <c r="C1550" i="1"/>
  <c r="H1550" i="1" s="1"/>
  <c r="H1549" i="1"/>
  <c r="D1549" i="1"/>
  <c r="C1549" i="1"/>
  <c r="G1548" i="1"/>
  <c r="I1548" i="1" s="1"/>
  <c r="D1548" i="1"/>
  <c r="J1548" i="1" s="1"/>
  <c r="C1548" i="1"/>
  <c r="H1548" i="1" s="1"/>
  <c r="H1547" i="1"/>
  <c r="G1547" i="1"/>
  <c r="C1547" i="1"/>
  <c r="J1547" i="1" s="1"/>
  <c r="D1546" i="1"/>
  <c r="J1546" i="1" s="1"/>
  <c r="C1546" i="1"/>
  <c r="H1545" i="1"/>
  <c r="G1545" i="1"/>
  <c r="D1545" i="1"/>
  <c r="C1545" i="1"/>
  <c r="J1545" i="1" s="1"/>
  <c r="D1544" i="1"/>
  <c r="J1544" i="1" s="1"/>
  <c r="C1544" i="1"/>
  <c r="H1543" i="1"/>
  <c r="G1543" i="1"/>
  <c r="D1543" i="1"/>
  <c r="C1543" i="1"/>
  <c r="J1543" i="1" s="1"/>
  <c r="D1542" i="1"/>
  <c r="J1542" i="1" s="1"/>
  <c r="C1542" i="1"/>
  <c r="D1541" i="1"/>
  <c r="H1541" i="1" s="1"/>
  <c r="C1541" i="1"/>
  <c r="D1540" i="1"/>
  <c r="H1540" i="1" s="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D1523" i="1"/>
  <c r="H1523" i="1" s="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10" i="1" s="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G1266" i="1"/>
  <c r="D1266" i="1"/>
  <c r="C1266" i="1"/>
  <c r="H1265" i="1"/>
  <c r="G1265" i="1"/>
  <c r="D1265" i="1"/>
  <c r="C1265" i="1"/>
  <c r="H1264" i="1"/>
  <c r="G1264" i="1"/>
  <c r="D1264" i="1"/>
  <c r="C1264" i="1"/>
  <c r="H1263" i="1"/>
  <c r="D1263" i="1"/>
  <c r="G1263" i="1" s="1"/>
  <c r="C1263" i="1"/>
  <c r="H1262" i="1"/>
  <c r="D1262" i="1"/>
  <c r="G1262" i="1" s="1"/>
  <c r="C1262" i="1"/>
  <c r="H1261" i="1"/>
  <c r="D1261" i="1"/>
  <c r="G1261" i="1" s="1"/>
  <c r="C1261" i="1"/>
  <c r="D1260" i="1"/>
  <c r="G1260" i="1" s="1"/>
  <c r="C1260" i="1"/>
  <c r="C1259" i="1"/>
  <c r="H1258" i="1"/>
  <c r="G1258" i="1"/>
  <c r="D1258" i="1"/>
  <c r="C1258" i="1"/>
  <c r="H1257" i="1"/>
  <c r="D1257" i="1"/>
  <c r="G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G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H1030" i="1"/>
  <c r="G1030" i="1"/>
  <c r="D1030" i="1"/>
  <c r="C1030" i="1"/>
  <c r="D1029" i="1"/>
  <c r="H1029" i="1" s="1"/>
  <c r="C1029" i="1"/>
  <c r="H1028" i="1"/>
  <c r="G1028" i="1"/>
  <c r="D1028" i="1"/>
  <c r="C1028" i="1"/>
  <c r="D1027" i="1"/>
  <c r="H1027" i="1" s="1"/>
  <c r="C1027" i="1"/>
  <c r="D1026" i="1"/>
  <c r="H1026" i="1" s="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H648" i="1" s="1"/>
  <c r="C648" i="1"/>
  <c r="G647" i="1"/>
  <c r="D647" i="1"/>
  <c r="H647" i="1" s="1"/>
  <c r="C647" i="1"/>
  <c r="H646" i="1"/>
  <c r="D646" i="1"/>
  <c r="G646" i="1" s="1"/>
  <c r="C646" i="1"/>
  <c r="H645" i="1"/>
  <c r="G645" i="1"/>
  <c r="D645" i="1"/>
  <c r="C645" i="1"/>
  <c r="H636" i="1"/>
  <c r="G636" i="1"/>
  <c r="D636" i="1"/>
  <c r="C636" i="1"/>
  <c r="H635" i="1"/>
  <c r="G635"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9" i="1" s="1"/>
  <c r="D538" i="1"/>
  <c r="C538" i="1"/>
  <c r="D537" i="1"/>
  <c r="C537" i="1"/>
  <c r="D536" i="1"/>
  <c r="C536" i="1"/>
  <c r="D535" i="1"/>
  <c r="C535" i="1"/>
  <c r="D534" i="1"/>
  <c r="C534" i="1"/>
  <c r="D533" i="1"/>
  <c r="C533" i="1"/>
  <c r="D532" i="1"/>
  <c r="C532"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3" i="1" s="1"/>
  <c r="D472" i="1"/>
  <c r="C472" i="1"/>
  <c r="H472" i="1" s="1"/>
  <c r="G471" i="1"/>
  <c r="D471" i="1"/>
  <c r="C471" i="1"/>
  <c r="H471" i="1" s="1"/>
  <c r="G470" i="1"/>
  <c r="D470" i="1"/>
  <c r="C470" i="1"/>
  <c r="H470" i="1" s="1"/>
  <c r="D469" i="1"/>
  <c r="C469" i="1"/>
  <c r="H469" i="1" s="1"/>
  <c r="D468" i="1"/>
  <c r="C468" i="1"/>
  <c r="H468" i="1" s="1"/>
  <c r="G467" i="1"/>
  <c r="D467" i="1"/>
  <c r="C467" i="1"/>
  <c r="H467" i="1" s="1"/>
  <c r="G466" i="1"/>
  <c r="D466" i="1"/>
  <c r="C466" i="1"/>
  <c r="H466" i="1" s="1"/>
  <c r="D465" i="1"/>
  <c r="C465" i="1"/>
  <c r="H465" i="1" s="1"/>
  <c r="D464" i="1"/>
  <c r="C464" i="1"/>
  <c r="H464" i="1" s="1"/>
  <c r="G463" i="1"/>
  <c r="D463" i="1"/>
  <c r="C463" i="1"/>
  <c r="H463" i="1" s="1"/>
  <c r="G462" i="1"/>
  <c r="D462" i="1"/>
  <c r="C462" i="1"/>
  <c r="H462" i="1" s="1"/>
  <c r="D461" i="1"/>
  <c r="C461" i="1"/>
  <c r="H461" i="1" s="1"/>
  <c r="C460" i="1"/>
  <c r="H459" i="1"/>
  <c r="D459" i="1"/>
  <c r="C459" i="1"/>
  <c r="G459" i="1" s="1"/>
  <c r="D458" i="1"/>
  <c r="C458" i="1"/>
  <c r="G458" i="1" s="1"/>
  <c r="D457" i="1"/>
  <c r="C457" i="1"/>
  <c r="G457" i="1" s="1"/>
  <c r="H456" i="1"/>
  <c r="D456" i="1"/>
  <c r="C456" i="1"/>
  <c r="G456" i="1" s="1"/>
  <c r="H455" i="1"/>
  <c r="D455" i="1"/>
  <c r="C455" i="1"/>
  <c r="G455" i="1" s="1"/>
  <c r="D454" i="1"/>
  <c r="C454" i="1"/>
  <c r="G454" i="1" s="1"/>
  <c r="D453" i="1"/>
  <c r="C453" i="1"/>
  <c r="G453" i="1" s="1"/>
  <c r="H452" i="1"/>
  <c r="D452" i="1"/>
  <c r="C452" i="1"/>
  <c r="G452" i="1" s="1"/>
  <c r="H451" i="1"/>
  <c r="D451" i="1"/>
  <c r="C451" i="1"/>
  <c r="G451" i="1" s="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D439" i="1"/>
  <c r="C439" i="1"/>
  <c r="G439" i="1" s="1"/>
  <c r="D438" i="1"/>
  <c r="C438" i="1"/>
  <c r="G438" i="1" s="1"/>
  <c r="D437" i="1"/>
  <c r="C437" i="1"/>
  <c r="G437" i="1" s="1"/>
  <c r="H436" i="1"/>
  <c r="D436" i="1"/>
  <c r="C436" i="1"/>
  <c r="G436" i="1" s="1"/>
  <c r="H435" i="1"/>
  <c r="D435" i="1"/>
  <c r="C435" i="1"/>
  <c r="G435" i="1" s="1"/>
  <c r="D434" i="1"/>
  <c r="C434" i="1"/>
  <c r="G434" i="1" s="1"/>
  <c r="D433" i="1"/>
  <c r="C433" i="1"/>
  <c r="G433" i="1" s="1"/>
  <c r="H432" i="1"/>
  <c r="D432" i="1"/>
  <c r="C432" i="1"/>
  <c r="G432" i="1" s="1"/>
  <c r="H431" i="1"/>
  <c r="D431" i="1"/>
  <c r="C431" i="1"/>
  <c r="G431" i="1" s="1"/>
  <c r="D430" i="1"/>
  <c r="C430" i="1"/>
  <c r="G430" i="1" s="1"/>
  <c r="D429" i="1"/>
  <c r="C429" i="1"/>
  <c r="G429" i="1" s="1"/>
  <c r="H428" i="1"/>
  <c r="D428" i="1"/>
  <c r="C428" i="1"/>
  <c r="G428" i="1" s="1"/>
  <c r="H427" i="1"/>
  <c r="D427" i="1"/>
  <c r="C427" i="1"/>
  <c r="G427" i="1" s="1"/>
  <c r="D426" i="1"/>
  <c r="C426" i="1"/>
  <c r="G426" i="1" s="1"/>
  <c r="C425" i="1"/>
  <c r="H423" i="1"/>
  <c r="G423" i="1"/>
  <c r="D423" i="1"/>
  <c r="C423" i="1"/>
  <c r="H422" i="1"/>
  <c r="D422" i="1"/>
  <c r="G422" i="1" s="1"/>
  <c r="C422" i="1"/>
  <c r="C421" i="1"/>
  <c r="D416" i="1"/>
  <c r="C416" i="1"/>
  <c r="H416" i="1" s="1"/>
  <c r="G415" i="1"/>
  <c r="D415" i="1"/>
  <c r="C415" i="1"/>
  <c r="H415" i="1" s="1"/>
  <c r="D414" i="1"/>
  <c r="G414" i="1" s="1"/>
  <c r="C414" i="1"/>
  <c r="G411" i="1"/>
  <c r="D411" i="1"/>
  <c r="C411" i="1"/>
  <c r="H411" i="1" s="1"/>
  <c r="D410" i="1"/>
  <c r="G410" i="1" s="1"/>
  <c r="C410" i="1"/>
  <c r="D409" i="1"/>
  <c r="C409" i="1"/>
  <c r="H409" i="1" s="1"/>
  <c r="D408" i="1"/>
  <c r="C408" i="1"/>
  <c r="H408" i="1" s="1"/>
  <c r="G407" i="1"/>
  <c r="D407" i="1"/>
  <c r="C407" i="1"/>
  <c r="H407" i="1" s="1"/>
  <c r="D406" i="1"/>
  <c r="G406" i="1" s="1"/>
  <c r="C406" i="1"/>
  <c r="D405" i="1"/>
  <c r="C405" i="1"/>
  <c r="H405" i="1" s="1"/>
  <c r="D404" i="1"/>
  <c r="C404" i="1"/>
  <c r="H404" i="1" s="1"/>
  <c r="G403" i="1"/>
  <c r="D403" i="1"/>
  <c r="C403" i="1"/>
  <c r="H403" i="1" s="1"/>
  <c r="D402" i="1"/>
  <c r="G402" i="1" s="1"/>
  <c r="C402" i="1"/>
  <c r="D401" i="1"/>
  <c r="C401" i="1"/>
  <c r="H401" i="1" s="1"/>
  <c r="D400" i="1"/>
  <c r="C400" i="1"/>
  <c r="H400" i="1" s="1"/>
  <c r="G399" i="1"/>
  <c r="D399" i="1"/>
  <c r="C399" i="1"/>
  <c r="H399" i="1" s="1"/>
  <c r="D398" i="1"/>
  <c r="G398" i="1" s="1"/>
  <c r="C398" i="1"/>
  <c r="D397" i="1"/>
  <c r="C397" i="1"/>
  <c r="H397" i="1" s="1"/>
  <c r="D396" i="1"/>
  <c r="C396" i="1"/>
  <c r="H396" i="1" s="1"/>
  <c r="G395" i="1"/>
  <c r="D395" i="1"/>
  <c r="C395" i="1"/>
  <c r="H395" i="1" s="1"/>
  <c r="D394" i="1"/>
  <c r="G394" i="1" s="1"/>
  <c r="C394" i="1"/>
  <c r="D393" i="1"/>
  <c r="C393" i="1"/>
  <c r="H393" i="1" s="1"/>
  <c r="D392" i="1"/>
  <c r="C392" i="1"/>
  <c r="H392" i="1" s="1"/>
  <c r="G391" i="1"/>
  <c r="D391" i="1"/>
  <c r="C391" i="1"/>
  <c r="H391" i="1" s="1"/>
  <c r="D390" i="1"/>
  <c r="G390" i="1" s="1"/>
  <c r="C390" i="1"/>
  <c r="D389" i="1"/>
  <c r="C389" i="1"/>
  <c r="H389" i="1" s="1"/>
  <c r="D388" i="1"/>
  <c r="C388" i="1"/>
  <c r="H388" i="1" s="1"/>
  <c r="G387" i="1"/>
  <c r="D387" i="1"/>
  <c r="C387" i="1"/>
  <c r="H387" i="1" s="1"/>
  <c r="D386" i="1"/>
  <c r="G386" i="1" s="1"/>
  <c r="C386" i="1"/>
  <c r="D385" i="1"/>
  <c r="C385" i="1"/>
  <c r="H385" i="1" s="1"/>
  <c r="D384" i="1"/>
  <c r="C384" i="1"/>
  <c r="H384" i="1" s="1"/>
  <c r="G383" i="1"/>
  <c r="D383" i="1"/>
  <c r="C383" i="1"/>
  <c r="H383" i="1" s="1"/>
  <c r="D382" i="1"/>
  <c r="G382" i="1" s="1"/>
  <c r="C382" i="1"/>
  <c r="D381" i="1"/>
  <c r="C381" i="1"/>
  <c r="H381" i="1" s="1"/>
  <c r="D380" i="1"/>
  <c r="C380" i="1"/>
  <c r="H380" i="1" s="1"/>
  <c r="G379" i="1"/>
  <c r="D379" i="1"/>
  <c r="C379" i="1"/>
  <c r="H379" i="1" s="1"/>
  <c r="D378" i="1"/>
  <c r="G378" i="1" s="1"/>
  <c r="C378" i="1"/>
  <c r="D377" i="1"/>
  <c r="C377" i="1"/>
  <c r="H377" i="1" s="1"/>
  <c r="D376" i="1"/>
  <c r="C376" i="1"/>
  <c r="H376" i="1" s="1"/>
  <c r="G375" i="1"/>
  <c r="D375" i="1"/>
  <c r="C375" i="1"/>
  <c r="H375" i="1" s="1"/>
  <c r="D374" i="1"/>
  <c r="G374" i="1" s="1"/>
  <c r="C374" i="1"/>
  <c r="D373" i="1"/>
  <c r="C373" i="1"/>
  <c r="H373" i="1" s="1"/>
  <c r="D372" i="1"/>
  <c r="C372" i="1"/>
  <c r="H372" i="1" s="1"/>
  <c r="G371" i="1"/>
  <c r="D371" i="1"/>
  <c r="C371" i="1"/>
  <c r="H371" i="1" s="1"/>
  <c r="D370" i="1"/>
  <c r="G370" i="1" s="1"/>
  <c r="C370" i="1"/>
  <c r="D369" i="1"/>
  <c r="C369" i="1"/>
  <c r="H369" i="1" s="1"/>
  <c r="D368" i="1"/>
  <c r="G367" i="1"/>
  <c r="D367" i="1"/>
  <c r="C367" i="1"/>
  <c r="H367" i="1" s="1"/>
  <c r="D366" i="1"/>
  <c r="G366" i="1" s="1"/>
  <c r="C366" i="1"/>
  <c r="D365" i="1"/>
  <c r="C365" i="1"/>
  <c r="H365" i="1" s="1"/>
  <c r="D364" i="1"/>
  <c r="C364" i="1"/>
  <c r="H364" i="1" s="1"/>
  <c r="G363" i="1"/>
  <c r="D363" i="1"/>
  <c r="C363" i="1"/>
  <c r="H363" i="1" s="1"/>
  <c r="D362" i="1"/>
  <c r="G362" i="1" s="1"/>
  <c r="C362" i="1"/>
  <c r="D361" i="1"/>
  <c r="C361" i="1"/>
  <c r="H361" i="1" s="1"/>
  <c r="D360" i="1"/>
  <c r="C360" i="1"/>
  <c r="H360" i="1" s="1"/>
  <c r="G359" i="1"/>
  <c r="D359" i="1"/>
  <c r="C359" i="1"/>
  <c r="H359" i="1" s="1"/>
  <c r="D358" i="1"/>
  <c r="G358" i="1" s="1"/>
  <c r="C358" i="1"/>
  <c r="D357" i="1"/>
  <c r="C357" i="1"/>
  <c r="H357" i="1" s="1"/>
  <c r="D356" i="1"/>
  <c r="C356" i="1"/>
  <c r="H356" i="1" s="1"/>
  <c r="D354" i="1"/>
  <c r="G354" i="1" s="1"/>
  <c r="C354" i="1"/>
  <c r="D353" i="1"/>
  <c r="C353" i="1"/>
  <c r="H353" i="1" s="1"/>
  <c r="D352" i="1"/>
  <c r="C352" i="1"/>
  <c r="H352" i="1" s="1"/>
  <c r="G351" i="1"/>
  <c r="D351" i="1"/>
  <c r="C351" i="1"/>
  <c r="H351" i="1" s="1"/>
  <c r="D350" i="1"/>
  <c r="G350" i="1" s="1"/>
  <c r="C350" i="1"/>
  <c r="D349" i="1"/>
  <c r="C349" i="1"/>
  <c r="H349" i="1" s="1"/>
  <c r="D348" i="1"/>
  <c r="C348" i="1"/>
  <c r="H348" i="1" s="1"/>
  <c r="G347" i="1"/>
  <c r="D347" i="1"/>
  <c r="C347" i="1"/>
  <c r="H347" i="1" s="1"/>
  <c r="D346" i="1"/>
  <c r="G346" i="1" s="1"/>
  <c r="C346" i="1"/>
  <c r="D345" i="1"/>
  <c r="C345" i="1"/>
  <c r="H345" i="1" s="1"/>
  <c r="D344" i="1"/>
  <c r="C344" i="1"/>
  <c r="H344" i="1" s="1"/>
  <c r="G343" i="1"/>
  <c r="D343" i="1"/>
  <c r="C343" i="1"/>
  <c r="H343" i="1" s="1"/>
  <c r="D342" i="1"/>
  <c r="G342" i="1" s="1"/>
  <c r="C342" i="1"/>
  <c r="D341" i="1"/>
  <c r="C341" i="1"/>
  <c r="H341" i="1" s="1"/>
  <c r="D340" i="1"/>
  <c r="C340" i="1"/>
  <c r="H340" i="1" s="1"/>
  <c r="G339" i="1"/>
  <c r="D339" i="1"/>
  <c r="C339" i="1"/>
  <c r="H339" i="1" s="1"/>
  <c r="D338" i="1"/>
  <c r="G338" i="1" s="1"/>
  <c r="C338" i="1"/>
  <c r="D337" i="1"/>
  <c r="C337" i="1"/>
  <c r="H337" i="1" s="1"/>
  <c r="D336" i="1"/>
  <c r="C336" i="1"/>
  <c r="H336" i="1" s="1"/>
  <c r="G335" i="1"/>
  <c r="D335" i="1"/>
  <c r="C335" i="1"/>
  <c r="H335" i="1" s="1"/>
  <c r="D334" i="1"/>
  <c r="G334" i="1" s="1"/>
  <c r="C334" i="1"/>
  <c r="D333" i="1"/>
  <c r="C333" i="1"/>
  <c r="H333" i="1" s="1"/>
  <c r="D332" i="1"/>
  <c r="C332" i="1"/>
  <c r="H332" i="1" s="1"/>
  <c r="G331" i="1"/>
  <c r="D331" i="1"/>
  <c r="C331" i="1"/>
  <c r="H331" i="1" s="1"/>
  <c r="D330" i="1"/>
  <c r="G330" i="1" s="1"/>
  <c r="C330" i="1"/>
  <c r="D329" i="1"/>
  <c r="C329" i="1"/>
  <c r="H329" i="1" s="1"/>
  <c r="D328" i="1"/>
  <c r="C328" i="1"/>
  <c r="H328" i="1" s="1"/>
  <c r="G327" i="1"/>
  <c r="D327" i="1"/>
  <c r="C327" i="1"/>
  <c r="H327" i="1" s="1"/>
  <c r="D326" i="1"/>
  <c r="G326" i="1" s="1"/>
  <c r="C326" i="1"/>
  <c r="D325" i="1"/>
  <c r="C325" i="1"/>
  <c r="H325" i="1" s="1"/>
  <c r="D324" i="1"/>
  <c r="C324" i="1"/>
  <c r="H324" i="1" s="1"/>
  <c r="D323" i="1"/>
  <c r="G323" i="1" s="1"/>
  <c r="C323" i="1"/>
  <c r="D322" i="1"/>
  <c r="G322" i="1" s="1"/>
  <c r="C322" i="1"/>
  <c r="D321" i="1"/>
  <c r="C321" i="1"/>
  <c r="H321" i="1" s="1"/>
  <c r="D320" i="1"/>
  <c r="C320" i="1"/>
  <c r="H320" i="1" s="1"/>
  <c r="G319" i="1"/>
  <c r="D319" i="1"/>
  <c r="C319" i="1"/>
  <c r="H319" i="1" s="1"/>
  <c r="D318" i="1"/>
  <c r="G318" i="1" s="1"/>
  <c r="C318" i="1"/>
  <c r="D317" i="1"/>
  <c r="C317" i="1"/>
  <c r="H317" i="1" s="1"/>
  <c r="D316" i="1"/>
  <c r="G315" i="1"/>
  <c r="D315" i="1"/>
  <c r="C315" i="1"/>
  <c r="H315" i="1" s="1"/>
  <c r="D314" i="1"/>
  <c r="G314" i="1" s="1"/>
  <c r="C314" i="1"/>
  <c r="D313" i="1"/>
  <c r="C313" i="1"/>
  <c r="H313" i="1" s="1"/>
  <c r="D312" i="1"/>
  <c r="C312" i="1"/>
  <c r="H312" i="1" s="1"/>
  <c r="G311" i="1"/>
  <c r="D311" i="1"/>
  <c r="C311" i="1"/>
  <c r="H311" i="1" s="1"/>
  <c r="D310" i="1"/>
  <c r="G310" i="1" s="1"/>
  <c r="C310" i="1"/>
  <c r="D309" i="1"/>
  <c r="C309" i="1"/>
  <c r="H309" i="1" s="1"/>
  <c r="D308" i="1"/>
  <c r="C308" i="1"/>
  <c r="H308" i="1" s="1"/>
  <c r="G307" i="1"/>
  <c r="D307" i="1"/>
  <c r="C307" i="1"/>
  <c r="H307" i="1" s="1"/>
  <c r="D306" i="1"/>
  <c r="G306" i="1" s="1"/>
  <c r="C306" i="1"/>
  <c r="D305" i="1"/>
  <c r="C305" i="1"/>
  <c r="H305" i="1" s="1"/>
  <c r="D304" i="1"/>
  <c r="D302" i="1"/>
  <c r="G302" i="1" s="1"/>
  <c r="C302" i="1"/>
  <c r="D301" i="1"/>
  <c r="C301" i="1"/>
  <c r="H301" i="1" s="1"/>
  <c r="D300" i="1"/>
  <c r="C300" i="1"/>
  <c r="H300" i="1" s="1"/>
  <c r="D299" i="1"/>
  <c r="G299" i="1" s="1"/>
  <c r="C299" i="1"/>
  <c r="D298" i="1"/>
  <c r="G298" i="1" s="1"/>
  <c r="C298" i="1"/>
  <c r="D294" i="1"/>
  <c r="G294" i="1" s="1"/>
  <c r="C294" i="1"/>
  <c r="D293" i="1"/>
  <c r="C293" i="1"/>
  <c r="H293" i="1" s="1"/>
  <c r="D292" i="1"/>
  <c r="C292" i="1"/>
  <c r="H292" i="1" s="1"/>
  <c r="G291" i="1"/>
  <c r="D291" i="1"/>
  <c r="C291" i="1"/>
  <c r="H291" i="1" s="1"/>
  <c r="D290" i="1"/>
  <c r="G290" i="1" s="1"/>
  <c r="C290" i="1"/>
  <c r="D289" i="1"/>
  <c r="C289" i="1"/>
  <c r="H289" i="1" s="1"/>
  <c r="D288" i="1"/>
  <c r="C288" i="1"/>
  <c r="H288" i="1" s="1"/>
  <c r="G287" i="1"/>
  <c r="D287" i="1"/>
  <c r="C287" i="1"/>
  <c r="H287" i="1" s="1"/>
  <c r="D286" i="1"/>
  <c r="G286" i="1" s="1"/>
  <c r="C286" i="1"/>
  <c r="D285" i="1"/>
  <c r="C285" i="1"/>
  <c r="H285" i="1" s="1"/>
  <c r="D284" i="1"/>
  <c r="C284" i="1"/>
  <c r="H284" i="1" s="1"/>
  <c r="G283" i="1"/>
  <c r="D283" i="1"/>
  <c r="C283" i="1"/>
  <c r="H283" i="1" s="1"/>
  <c r="D282" i="1"/>
  <c r="G282" i="1" s="1"/>
  <c r="C282" i="1"/>
  <c r="D281" i="1"/>
  <c r="C281" i="1"/>
  <c r="H281" i="1" s="1"/>
  <c r="D280" i="1"/>
  <c r="C280" i="1"/>
  <c r="H280" i="1" s="1"/>
  <c r="G279" i="1"/>
  <c r="D279" i="1"/>
  <c r="C279" i="1"/>
  <c r="H279" i="1" s="1"/>
  <c r="D278" i="1"/>
  <c r="G278" i="1" s="1"/>
  <c r="C278" i="1"/>
  <c r="D277" i="1"/>
  <c r="C277" i="1"/>
  <c r="H277" i="1" s="1"/>
  <c r="D276" i="1"/>
  <c r="C276" i="1"/>
  <c r="H276" i="1" s="1"/>
  <c r="G275" i="1"/>
  <c r="D275" i="1"/>
  <c r="C275" i="1"/>
  <c r="H275" i="1" s="1"/>
  <c r="D274" i="1"/>
  <c r="G274" i="1" s="1"/>
  <c r="C274" i="1"/>
  <c r="D273" i="1"/>
  <c r="C273" i="1"/>
  <c r="H273" i="1" s="1"/>
  <c r="D272" i="1"/>
  <c r="C272" i="1"/>
  <c r="H272" i="1" s="1"/>
  <c r="G271" i="1"/>
  <c r="D271" i="1"/>
  <c r="C271" i="1"/>
  <c r="H271" i="1" s="1"/>
  <c r="C270" i="1"/>
  <c r="D268" i="1"/>
  <c r="C268" i="1"/>
  <c r="H268" i="1" s="1"/>
  <c r="G267" i="1"/>
  <c r="D267" i="1"/>
  <c r="C267" i="1"/>
  <c r="H267" i="1" s="1"/>
  <c r="D266" i="1"/>
  <c r="G266" i="1" s="1"/>
  <c r="C266" i="1"/>
  <c r="D265" i="1"/>
  <c r="C265" i="1"/>
  <c r="H265" i="1" s="1"/>
  <c r="D264" i="1"/>
  <c r="C264" i="1"/>
  <c r="H264" i="1" s="1"/>
  <c r="G263" i="1"/>
  <c r="D263" i="1"/>
  <c r="C263" i="1"/>
  <c r="H263" i="1" s="1"/>
  <c r="D262" i="1"/>
  <c r="G262" i="1" s="1"/>
  <c r="C262" i="1"/>
  <c r="D261" i="1"/>
  <c r="C261" i="1"/>
  <c r="H261" i="1" s="1"/>
  <c r="D260" i="1"/>
  <c r="C260" i="1"/>
  <c r="H260" i="1" s="1"/>
  <c r="G259" i="1"/>
  <c r="D259" i="1"/>
  <c r="C259" i="1"/>
  <c r="H259" i="1" s="1"/>
  <c r="D258" i="1"/>
  <c r="G258" i="1" s="1"/>
  <c r="C258" i="1"/>
  <c r="D257" i="1"/>
  <c r="C257" i="1"/>
  <c r="H257" i="1" s="1"/>
  <c r="D256" i="1"/>
  <c r="C256" i="1"/>
  <c r="H256" i="1" s="1"/>
  <c r="G255" i="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G194" i="1"/>
  <c r="D194" i="1"/>
  <c r="C194" i="1"/>
  <c r="H193"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D163" i="1"/>
  <c r="H163" i="1" s="1"/>
  <c r="C163" i="1"/>
  <c r="H162" i="1"/>
  <c r="G162" i="1"/>
  <c r="D162" i="1"/>
  <c r="C162" i="1"/>
  <c r="C161" i="1"/>
  <c r="H159" i="1"/>
  <c r="G159" i="1"/>
  <c r="D159" i="1"/>
  <c r="C159" i="1"/>
  <c r="H158" i="1"/>
  <c r="D158" i="1"/>
  <c r="G158" i="1" s="1"/>
  <c r="C158" i="1"/>
  <c r="H157" i="1"/>
  <c r="G157" i="1"/>
  <c r="D157" i="1"/>
  <c r="C157" i="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H130" i="1"/>
  <c r="D130" i="1"/>
  <c r="G130" i="1" s="1"/>
  <c r="C130" i="1"/>
  <c r="H129" i="1"/>
  <c r="G129" i="1"/>
  <c r="D129" i="1"/>
  <c r="C129" i="1"/>
  <c r="H128" i="1"/>
  <c r="G128" i="1"/>
  <c r="D128" i="1"/>
  <c r="C128" i="1"/>
  <c r="H127" i="1"/>
  <c r="G127" i="1"/>
  <c r="D127" i="1"/>
  <c r="C127" i="1"/>
  <c r="H126" i="1"/>
  <c r="D126" i="1"/>
  <c r="G126" i="1" s="1"/>
  <c r="C126"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0" i="9" l="1"/>
  <c r="B320" i="9" s="1"/>
  <c r="E326" i="9"/>
  <c r="B326" i="9" s="1"/>
  <c r="E329" i="9"/>
  <c r="B329" i="9" s="1"/>
  <c r="G1384" i="1"/>
  <c r="F260" i="5"/>
  <c r="G1540" i="1"/>
  <c r="G1541" i="1"/>
  <c r="G1538" i="1"/>
  <c r="J1541" i="1"/>
  <c r="C1681" i="1"/>
  <c r="G1613" i="1"/>
  <c r="G1594" i="1"/>
  <c r="G1602" i="1"/>
  <c r="H1607" i="1"/>
  <c r="G1606" i="1"/>
  <c r="C1585" i="1"/>
  <c r="H1585" i="1" s="1"/>
  <c r="H1587" i="1"/>
  <c r="G1583" i="1"/>
  <c r="H1583" i="1"/>
  <c r="G1510" i="1"/>
  <c r="G1523" i="1"/>
  <c r="I30" i="3"/>
  <c r="H1260" i="1"/>
  <c r="E303" i="9"/>
  <c r="B303" i="9" s="1"/>
  <c r="F82" i="5"/>
  <c r="E307" i="9"/>
  <c r="B307" i="9" s="1"/>
  <c r="G1076" i="1"/>
  <c r="G1080" i="1"/>
  <c r="F71" i="5"/>
  <c r="H1039" i="1"/>
  <c r="G1034" i="1"/>
  <c r="G1035" i="1"/>
  <c r="G1033" i="1"/>
  <c r="G1031" i="1"/>
  <c r="G1029" i="1"/>
  <c r="G1027" i="1"/>
  <c r="G1026" i="1"/>
  <c r="G1024" i="1"/>
  <c r="G1025" i="1"/>
  <c r="E294" i="9"/>
  <c r="B294" i="9" s="1"/>
  <c r="H299" i="1"/>
  <c r="E34" i="9"/>
  <c r="B34" i="9" s="1"/>
  <c r="E26" i="9"/>
  <c r="B26" i="9" s="1"/>
  <c r="G648" i="1"/>
  <c r="H649" i="1"/>
  <c r="H323" i="1"/>
  <c r="E360" i="4"/>
  <c r="D355" i="1" s="1"/>
  <c r="E417" i="4"/>
  <c r="D412" i="1" s="1"/>
  <c r="D270" i="1"/>
  <c r="G270" i="1" s="1"/>
  <c r="F247" i="9"/>
  <c r="B247" i="9" s="1"/>
  <c r="F216" i="4"/>
  <c r="F243" i="9"/>
  <c r="B243" i="9" s="1"/>
  <c r="E56" i="9"/>
  <c r="B56" i="9" s="1"/>
  <c r="G190" i="1"/>
  <c r="G192" i="1"/>
  <c r="F242" i="9"/>
  <c r="B242" i="9" s="1"/>
  <c r="E52" i="9"/>
  <c r="B52" i="9" s="1"/>
  <c r="F239" i="9"/>
  <c r="B239" i="9" s="1"/>
  <c r="E51" i="9"/>
  <c r="B51" i="9" s="1"/>
  <c r="F238" i="9"/>
  <c r="B238" i="9" s="1"/>
  <c r="H174" i="1"/>
  <c r="H166" i="1"/>
  <c r="D161" i="1"/>
  <c r="H161" i="1" s="1"/>
  <c r="E164" i="4"/>
  <c r="D160" i="1" s="1"/>
  <c r="G163" i="1"/>
  <c r="G156" i="1"/>
  <c r="H156" i="1"/>
  <c r="E153" i="4"/>
  <c r="D149" i="1" s="1"/>
  <c r="F160" i="4"/>
  <c r="F134" i="4"/>
  <c r="H125" i="1"/>
  <c r="G125" i="1"/>
  <c r="E125" i="4"/>
  <c r="D121" i="1" s="1"/>
  <c r="F129" i="4"/>
  <c r="G108" i="1"/>
  <c r="G113" i="1"/>
  <c r="F112" i="4"/>
  <c r="F83" i="4"/>
  <c r="G473" i="1"/>
  <c r="G1557" i="1"/>
  <c r="J1557" i="1"/>
  <c r="H1557" i="1"/>
  <c r="G1561" i="1"/>
  <c r="J1561" i="1"/>
  <c r="H1561" i="1"/>
  <c r="G1579" i="1"/>
  <c r="J1579" i="1"/>
  <c r="H1579" i="1"/>
  <c r="H1629" i="1"/>
  <c r="G1629" i="1"/>
  <c r="H1644" i="1"/>
  <c r="G1644" i="1"/>
  <c r="F8" i="4"/>
  <c r="D7" i="4"/>
  <c r="G257" i="1"/>
  <c r="G261" i="1"/>
  <c r="G265" i="1"/>
  <c r="G273" i="1"/>
  <c r="G277" i="1"/>
  <c r="G281" i="1"/>
  <c r="G285" i="1"/>
  <c r="G289" i="1"/>
  <c r="G293" i="1"/>
  <c r="G301" i="1"/>
  <c r="G305" i="1"/>
  <c r="G309" i="1"/>
  <c r="G313" i="1"/>
  <c r="G317" i="1"/>
  <c r="G321" i="1"/>
  <c r="G325" i="1"/>
  <c r="G329" i="1"/>
  <c r="G333" i="1"/>
  <c r="G337" i="1"/>
  <c r="G341" i="1"/>
  <c r="G345" i="1"/>
  <c r="G349" i="1"/>
  <c r="G353" i="1"/>
  <c r="G357" i="1"/>
  <c r="G361" i="1"/>
  <c r="G365" i="1"/>
  <c r="G369" i="1"/>
  <c r="G373" i="1"/>
  <c r="G377" i="1"/>
  <c r="G381" i="1"/>
  <c r="G385" i="1"/>
  <c r="G389" i="1"/>
  <c r="G393" i="1"/>
  <c r="G397" i="1"/>
  <c r="G401" i="1"/>
  <c r="G405" i="1"/>
  <c r="G409" i="1"/>
  <c r="H426" i="1"/>
  <c r="H430" i="1"/>
  <c r="H434" i="1"/>
  <c r="H438" i="1"/>
  <c r="H442" i="1"/>
  <c r="H446" i="1"/>
  <c r="H450" i="1"/>
  <c r="H454" i="1"/>
  <c r="H458" i="1"/>
  <c r="G461" i="1"/>
  <c r="G465" i="1"/>
  <c r="G469" i="1"/>
  <c r="H531" i="1"/>
  <c r="G531" i="1"/>
  <c r="H533" i="1"/>
  <c r="G533" i="1"/>
  <c r="H535" i="1"/>
  <c r="G535" i="1"/>
  <c r="H537" i="1"/>
  <c r="G537"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G1581" i="1"/>
  <c r="J1581" i="1"/>
  <c r="H1581" i="1"/>
  <c r="H1640" i="1"/>
  <c r="G1640" i="1"/>
  <c r="D425" i="1"/>
  <c r="G425" i="1" s="1"/>
  <c r="F537" i="4"/>
  <c r="D536" i="4"/>
  <c r="F630" i="4"/>
  <c r="D629" i="4"/>
  <c r="G256" i="1"/>
  <c r="H258" i="1"/>
  <c r="G260" i="1"/>
  <c r="H262" i="1"/>
  <c r="G264" i="1"/>
  <c r="H266" i="1"/>
  <c r="G268" i="1"/>
  <c r="H270" i="1"/>
  <c r="G272" i="1"/>
  <c r="H274" i="1"/>
  <c r="G276" i="1"/>
  <c r="H278" i="1"/>
  <c r="G280" i="1"/>
  <c r="H282" i="1"/>
  <c r="G284" i="1"/>
  <c r="H286" i="1"/>
  <c r="G288" i="1"/>
  <c r="H290" i="1"/>
  <c r="G292" i="1"/>
  <c r="H294" i="1"/>
  <c r="H298" i="1"/>
  <c r="G300" i="1"/>
  <c r="H302" i="1"/>
  <c r="H306" i="1"/>
  <c r="G308" i="1"/>
  <c r="H310" i="1"/>
  <c r="G312" i="1"/>
  <c r="H314" i="1"/>
  <c r="H318" i="1"/>
  <c r="G320" i="1"/>
  <c r="H322" i="1"/>
  <c r="G324" i="1"/>
  <c r="H326" i="1"/>
  <c r="G328" i="1"/>
  <c r="H330" i="1"/>
  <c r="G332" i="1"/>
  <c r="H334" i="1"/>
  <c r="G336" i="1"/>
  <c r="H338" i="1"/>
  <c r="G340" i="1"/>
  <c r="H342" i="1"/>
  <c r="G344" i="1"/>
  <c r="H346" i="1"/>
  <c r="G348" i="1"/>
  <c r="H350" i="1"/>
  <c r="G352" i="1"/>
  <c r="H354" i="1"/>
  <c r="G356" i="1"/>
  <c r="H358" i="1"/>
  <c r="G360" i="1"/>
  <c r="H362" i="1"/>
  <c r="G364" i="1"/>
  <c r="H366" i="1"/>
  <c r="H370" i="1"/>
  <c r="G372" i="1"/>
  <c r="H374" i="1"/>
  <c r="G376" i="1"/>
  <c r="H378" i="1"/>
  <c r="G380" i="1"/>
  <c r="H382" i="1"/>
  <c r="G384" i="1"/>
  <c r="H386" i="1"/>
  <c r="G388" i="1"/>
  <c r="H390" i="1"/>
  <c r="G392" i="1"/>
  <c r="H394" i="1"/>
  <c r="G396" i="1"/>
  <c r="H398" i="1"/>
  <c r="G400" i="1"/>
  <c r="H402" i="1"/>
  <c r="G404" i="1"/>
  <c r="H406" i="1"/>
  <c r="G408" i="1"/>
  <c r="H410" i="1"/>
  <c r="H414" i="1"/>
  <c r="G416" i="1"/>
  <c r="H425" i="1"/>
  <c r="H429" i="1"/>
  <c r="H433" i="1"/>
  <c r="H437" i="1"/>
  <c r="H441" i="1"/>
  <c r="H445" i="1"/>
  <c r="H449" i="1"/>
  <c r="H453" i="1"/>
  <c r="H457" i="1"/>
  <c r="G464" i="1"/>
  <c r="G468" i="1"/>
  <c r="G472" i="1"/>
  <c r="G539" i="1"/>
  <c r="G1559" i="1"/>
  <c r="I1559" i="1" s="1"/>
  <c r="J1559" i="1"/>
  <c r="H1559" i="1"/>
  <c r="G1563" i="1"/>
  <c r="H1563" i="1"/>
  <c r="H1636" i="1"/>
  <c r="G1636" i="1"/>
  <c r="H1652" i="1"/>
  <c r="G1652" i="1"/>
  <c r="F203" i="4"/>
  <c r="D202" i="4"/>
  <c r="H532" i="1"/>
  <c r="G532" i="1"/>
  <c r="H534" i="1"/>
  <c r="G534" i="1"/>
  <c r="H536" i="1"/>
  <c r="G536" i="1"/>
  <c r="H538" i="1"/>
  <c r="G53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J1565" i="1"/>
  <c r="G1565" i="1"/>
  <c r="J1567" i="1"/>
  <c r="G1567" i="1"/>
  <c r="I1567" i="1" s="1"/>
  <c r="J1569" i="1"/>
  <c r="G1569" i="1"/>
  <c r="H1633" i="1"/>
  <c r="G1633" i="1"/>
  <c r="H1648" i="1"/>
  <c r="G1648" i="1"/>
  <c r="H1542" i="1"/>
  <c r="G1542" i="1"/>
  <c r="H1544" i="1"/>
  <c r="G1544" i="1"/>
  <c r="H1546" i="1"/>
  <c r="G1546" i="1"/>
  <c r="G1564" i="1"/>
  <c r="I1564" i="1" s="1"/>
  <c r="J1564" i="1"/>
  <c r="H1565" i="1"/>
  <c r="G1566" i="1"/>
  <c r="J1566" i="1"/>
  <c r="H1567" i="1"/>
  <c r="G1568" i="1"/>
  <c r="I1568" i="1" s="1"/>
  <c r="J1568" i="1"/>
  <c r="H1569" i="1"/>
  <c r="G1570" i="1"/>
  <c r="J1570" i="1"/>
  <c r="H1571" i="1"/>
  <c r="G1585" i="1"/>
  <c r="G1589" i="1"/>
  <c r="G1593" i="1"/>
  <c r="G1597" i="1"/>
  <c r="G1601" i="1"/>
  <c r="G1605" i="1"/>
  <c r="H1620" i="1"/>
  <c r="G1620" i="1"/>
  <c r="H1628" i="1"/>
  <c r="G1628" i="1"/>
  <c r="H1632" i="1"/>
  <c r="G1632" i="1"/>
  <c r="G1657" i="1"/>
  <c r="G1661" i="1"/>
  <c r="G1665" i="1"/>
  <c r="G1669" i="1"/>
  <c r="E49" i="4"/>
  <c r="D45" i="1" s="1"/>
  <c r="E647" i="4"/>
  <c r="D641" i="1" s="1"/>
  <c r="E648" i="4"/>
  <c r="D642" i="1" s="1"/>
  <c r="D421" i="1"/>
  <c r="H421" i="1" s="1"/>
  <c r="F572" i="4"/>
  <c r="D571" i="4"/>
  <c r="G1050" i="1"/>
  <c r="I1541" i="1"/>
  <c r="I1543" i="1"/>
  <c r="I1545" i="1"/>
  <c r="H1564" i="1"/>
  <c r="H1566" i="1"/>
  <c r="H1568" i="1"/>
  <c r="H1570" i="1"/>
  <c r="H1573" i="1"/>
  <c r="I1573" i="1" s="1"/>
  <c r="G1574" i="1"/>
  <c r="I1574" i="1" s="1"/>
  <c r="J1574" i="1"/>
  <c r="H1575" i="1"/>
  <c r="I1575" i="1" s="1"/>
  <c r="G1576" i="1"/>
  <c r="I1576" i="1" s="1"/>
  <c r="J1576" i="1"/>
  <c r="H1577" i="1"/>
  <c r="H1584" i="1"/>
  <c r="G1584" i="1"/>
  <c r="H1588" i="1"/>
  <c r="G1588" i="1"/>
  <c r="H1592" i="1"/>
  <c r="G1592" i="1"/>
  <c r="H1596" i="1"/>
  <c r="G1596" i="1"/>
  <c r="H1600" i="1"/>
  <c r="G1600" i="1"/>
  <c r="H1604" i="1"/>
  <c r="G1604" i="1"/>
  <c r="H1608" i="1"/>
  <c r="G1608" i="1"/>
  <c r="H1656" i="1"/>
  <c r="G1656" i="1"/>
  <c r="H1660" i="1"/>
  <c r="G1660" i="1"/>
  <c r="H1664" i="1"/>
  <c r="G1664" i="1"/>
  <c r="H1668" i="1"/>
  <c r="G1668" i="1"/>
  <c r="H1672" i="1"/>
  <c r="G1672" i="1"/>
  <c r="H1676" i="1"/>
  <c r="G1676" i="1"/>
  <c r="H1680" i="1"/>
  <c r="G1680" i="1"/>
  <c r="H1684" i="1"/>
  <c r="G1684" i="1"/>
  <c r="E7" i="4"/>
  <c r="F126" i="4"/>
  <c r="D125" i="4"/>
  <c r="C1255" i="1"/>
  <c r="G1549" i="1"/>
  <c r="I1549" i="1" s="1"/>
  <c r="J1549" i="1"/>
  <c r="G1551" i="1"/>
  <c r="I1551" i="1" s="1"/>
  <c r="J1551" i="1"/>
  <c r="G1553" i="1"/>
  <c r="I1553" i="1" s="1"/>
  <c r="J1553" i="1"/>
  <c r="I1558" i="1"/>
  <c r="I1560" i="1"/>
  <c r="I1562" i="1"/>
  <c r="I1578" i="1"/>
  <c r="I1580" i="1"/>
  <c r="H1612" i="1"/>
  <c r="G1612" i="1"/>
  <c r="H1616" i="1"/>
  <c r="G1616" i="1"/>
  <c r="H1624" i="1"/>
  <c r="G1624" i="1"/>
  <c r="G1637" i="1"/>
  <c r="G1641" i="1"/>
  <c r="G1645" i="1"/>
  <c r="G1649" i="1"/>
  <c r="G1653" i="1"/>
  <c r="F50" i="4"/>
  <c r="D49" i="4"/>
  <c r="F154" i="4"/>
  <c r="D153" i="4"/>
  <c r="F346" i="4"/>
  <c r="D321" i="4"/>
  <c r="D360" i="4"/>
  <c r="E418" i="4"/>
  <c r="D413" i="1" s="1"/>
  <c r="F431" i="4"/>
  <c r="E584" i="4"/>
  <c r="D578" i="1" s="1"/>
  <c r="D579" i="1"/>
  <c r="G579" i="1" s="1"/>
  <c r="H314" i="9"/>
  <c r="E88" i="5"/>
  <c r="D1093" i="1" s="1"/>
  <c r="G339" i="9"/>
  <c r="E339" i="9" s="1"/>
  <c r="B339" i="9" s="1"/>
  <c r="F219" i="5"/>
  <c r="F252" i="5"/>
  <c r="I33" i="3"/>
  <c r="F170" i="4"/>
  <c r="D164" i="4"/>
  <c r="D309" i="4"/>
  <c r="F314" i="4"/>
  <c r="E536" i="4"/>
  <c r="G156" i="9"/>
  <c r="E156" i="9" s="1"/>
  <c r="B156" i="9" s="1"/>
  <c r="F607" i="4"/>
  <c r="G315" i="9"/>
  <c r="G316" i="9"/>
  <c r="D147" i="5"/>
  <c r="F150" i="5"/>
  <c r="G338" i="9"/>
  <c r="E338" i="9" s="1"/>
  <c r="B338" i="9" s="1"/>
  <c r="F203" i="5"/>
  <c r="F256" i="5"/>
  <c r="E255" i="5"/>
  <c r="D1259" i="1" s="1"/>
  <c r="G346" i="9"/>
  <c r="E346" i="9" s="1"/>
  <c r="C1176" i="1"/>
  <c r="C1223" i="1"/>
  <c r="C1424" i="1"/>
  <c r="C1431" i="1"/>
  <c r="I40" i="3"/>
  <c r="D82" i="4"/>
  <c r="D106" i="4"/>
  <c r="D221" i="4"/>
  <c r="D373" i="4"/>
  <c r="E466" i="4"/>
  <c r="D460" i="1" s="1"/>
  <c r="H460" i="1" s="1"/>
  <c r="D491" i="4"/>
  <c r="D522" i="4"/>
  <c r="F529" i="4"/>
  <c r="E571" i="4"/>
  <c r="D565" i="1" s="1"/>
  <c r="D584" i="4"/>
  <c r="D597" i="4"/>
  <c r="F186" i="5"/>
  <c r="D178" i="5"/>
  <c r="G337" i="9"/>
  <c r="E337" i="9" s="1"/>
  <c r="B337" i="9" s="1"/>
  <c r="F197" i="5"/>
  <c r="D44" i="8"/>
  <c r="H19" i="9" s="1"/>
  <c r="E19" i="9" s="1"/>
  <c r="B19" i="9" s="1"/>
  <c r="D1075" i="1"/>
  <c r="D1094" i="1"/>
  <c r="D1256" i="1"/>
  <c r="D1539" i="1"/>
  <c r="F135" i="4"/>
  <c r="D230" i="4"/>
  <c r="F237" i="4"/>
  <c r="F274" i="4"/>
  <c r="D273" i="4"/>
  <c r="D647" i="4"/>
  <c r="F426" i="4"/>
  <c r="D7" i="5"/>
  <c r="F8" i="5"/>
  <c r="E12" i="5"/>
  <c r="H336" i="9"/>
  <c r="E177" i="5"/>
  <c r="F94" i="6"/>
  <c r="D89" i="6"/>
  <c r="F130" i="6"/>
  <c r="D129" i="6"/>
  <c r="D141" i="6"/>
  <c r="H316" i="9"/>
  <c r="H315" i="9"/>
  <c r="D648" i="4"/>
  <c r="D70" i="5"/>
  <c r="G314" i="9"/>
  <c r="E314" i="9" s="1"/>
  <c r="B314" i="9" s="1"/>
  <c r="F89" i="5"/>
  <c r="F120" i="5"/>
  <c r="F5" i="6"/>
  <c r="E35" i="6"/>
  <c r="E141" i="6"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5" i="9"/>
  <c r="E205" i="9" s="1"/>
  <c r="B205" i="9" s="1"/>
  <c r="G180" i="9"/>
  <c r="H179" i="9"/>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56" i="9"/>
  <c r="B260" i="9"/>
  <c r="B240" i="9"/>
  <c r="B244" i="9"/>
  <c r="B248" i="9"/>
  <c r="B252" i="9"/>
  <c r="H1681" i="1" l="1"/>
  <c r="G1681" i="1"/>
  <c r="F255" i="5"/>
  <c r="F228" i="9"/>
  <c r="B228" i="9" s="1"/>
  <c r="E152" i="4"/>
  <c r="E299" i="4" s="1"/>
  <c r="G161" i="1"/>
  <c r="D1537" i="1"/>
  <c r="I31" i="3"/>
  <c r="F70" i="5"/>
  <c r="D69" i="5"/>
  <c r="C1075" i="1"/>
  <c r="G348" i="9"/>
  <c r="E348" i="9" s="1"/>
  <c r="F129" i="6"/>
  <c r="C1525" i="1"/>
  <c r="F273" i="4"/>
  <c r="C269" i="1"/>
  <c r="F584" i="4"/>
  <c r="C578" i="1"/>
  <c r="F491" i="4"/>
  <c r="C485" i="1"/>
  <c r="F106" i="4"/>
  <c r="C102" i="1"/>
  <c r="G1424" i="1"/>
  <c r="H1424" i="1"/>
  <c r="E315" i="9"/>
  <c r="B315" i="9" s="1"/>
  <c r="I1566" i="1"/>
  <c r="I1546" i="1"/>
  <c r="I1542" i="1"/>
  <c r="H579" i="1"/>
  <c r="E430" i="4"/>
  <c r="G421" i="1"/>
  <c r="F648" i="4"/>
  <c r="C642" i="1"/>
  <c r="D1181" i="1"/>
  <c r="I24" i="3"/>
  <c r="D6" i="5"/>
  <c r="C1012" i="1"/>
  <c r="H22" i="3"/>
  <c r="H1539" i="1"/>
  <c r="G1539" i="1"/>
  <c r="K1481" i="9"/>
  <c r="G344" i="9"/>
  <c r="E344" i="9" s="1"/>
  <c r="B344" i="9" s="1"/>
  <c r="I39" i="3"/>
  <c r="C1621" i="1"/>
  <c r="G336" i="9"/>
  <c r="E336" i="9" s="1"/>
  <c r="B336" i="9" s="1"/>
  <c r="F178" i="5"/>
  <c r="D177" i="5"/>
  <c r="C1182" i="1"/>
  <c r="F82" i="4"/>
  <c r="C78" i="1"/>
  <c r="G1223" i="1"/>
  <c r="H1223" i="1"/>
  <c r="G1259" i="1"/>
  <c r="H1259" i="1"/>
  <c r="D308" i="4"/>
  <c r="D418" i="4" s="1"/>
  <c r="F309" i="4"/>
  <c r="C304" i="1"/>
  <c r="E251" i="5"/>
  <c r="H1093" i="1"/>
  <c r="G1093" i="1"/>
  <c r="F360" i="4"/>
  <c r="C355" i="1"/>
  <c r="H24" i="9"/>
  <c r="G24" i="9"/>
  <c r="D152" i="4"/>
  <c r="F153" i="4"/>
  <c r="C149" i="1"/>
  <c r="F125" i="4"/>
  <c r="C121" i="1"/>
  <c r="G460" i="1"/>
  <c r="F536" i="4"/>
  <c r="D535" i="4"/>
  <c r="C530" i="1"/>
  <c r="I1581" i="1"/>
  <c r="I1557" i="1"/>
  <c r="E180" i="9"/>
  <c r="B180" i="9" s="1"/>
  <c r="E310" i="9"/>
  <c r="B310" i="9" s="1"/>
  <c r="F89" i="6"/>
  <c r="C1485" i="1"/>
  <c r="H1256" i="1"/>
  <c r="G1256" i="1"/>
  <c r="G343" i="9"/>
  <c r="E343" i="9" s="1"/>
  <c r="F373" i="4"/>
  <c r="C368" i="1"/>
  <c r="H1176" i="1"/>
  <c r="G1176" i="1"/>
  <c r="F147" i="5"/>
  <c r="C1152" i="1"/>
  <c r="F164" i="4"/>
  <c r="C160" i="1"/>
  <c r="D430" i="4"/>
  <c r="F321" i="4"/>
  <c r="C316" i="1"/>
  <c r="F571" i="4"/>
  <c r="C565" i="1"/>
  <c r="I1570" i="1"/>
  <c r="I1544" i="1"/>
  <c r="F7" i="4"/>
  <c r="D6" i="4"/>
  <c r="C3" i="1"/>
  <c r="I1579" i="1"/>
  <c r="I1561" i="1"/>
  <c r="D1431" i="1"/>
  <c r="I28" i="3"/>
  <c r="F141" i="6"/>
  <c r="C1537" i="1"/>
  <c r="H31" i="3"/>
  <c r="E7" i="5"/>
  <c r="F7" i="5" s="1"/>
  <c r="D1017" i="1"/>
  <c r="F12" i="5"/>
  <c r="F647" i="4"/>
  <c r="C641" i="1"/>
  <c r="F230" i="4"/>
  <c r="C226" i="1"/>
  <c r="G1094" i="1"/>
  <c r="H1094" i="1"/>
  <c r="F597" i="4"/>
  <c r="C591" i="1"/>
  <c r="F522" i="4"/>
  <c r="C516" i="1"/>
  <c r="F221" i="4"/>
  <c r="C217" i="1"/>
  <c r="H1431" i="1"/>
  <c r="G1431" i="1"/>
  <c r="B346" i="9"/>
  <c r="E345" i="9"/>
  <c r="I10" i="3" s="1"/>
  <c r="E316" i="9"/>
  <c r="B316" i="9" s="1"/>
  <c r="E535" i="4"/>
  <c r="D530" i="1"/>
  <c r="E69" i="5"/>
  <c r="F49" i="4"/>
  <c r="C45" i="1"/>
  <c r="E6" i="4"/>
  <c r="D3" i="1"/>
  <c r="I1569" i="1"/>
  <c r="I1565" i="1"/>
  <c r="F202" i="4"/>
  <c r="C198" i="1"/>
  <c r="F629" i="4"/>
  <c r="C623" i="1"/>
  <c r="E24" i="9" l="1"/>
  <c r="D148" i="1"/>
  <c r="I18" i="3"/>
  <c r="F418" i="4"/>
  <c r="C413" i="1"/>
  <c r="D1074" i="1"/>
  <c r="I23" i="3"/>
  <c r="G217" i="1"/>
  <c r="H217" i="1"/>
  <c r="G226" i="1"/>
  <c r="H226" i="1"/>
  <c r="G1537" i="1"/>
  <c r="H1537" i="1"/>
  <c r="H355" i="1"/>
  <c r="G355" i="1"/>
  <c r="G1017" i="1"/>
  <c r="H1017" i="1"/>
  <c r="H316" i="1"/>
  <c r="G316" i="1"/>
  <c r="H530" i="1"/>
  <c r="G530" i="1"/>
  <c r="H121" i="1"/>
  <c r="G121" i="1"/>
  <c r="D299" i="4"/>
  <c r="F152" i="4"/>
  <c r="H18" i="3"/>
  <c r="C148" i="1"/>
  <c r="D1255" i="1"/>
  <c r="I25" i="3"/>
  <c r="F251" i="5"/>
  <c r="G78" i="1"/>
  <c r="H78" i="1"/>
  <c r="G485" i="1"/>
  <c r="H485" i="1"/>
  <c r="H269" i="1"/>
  <c r="G269" i="1"/>
  <c r="E347" i="9"/>
  <c r="B348" i="9"/>
  <c r="E342" i="9"/>
  <c r="B343" i="9"/>
  <c r="D176" i="5"/>
  <c r="C1181" i="1"/>
  <c r="F177" i="5"/>
  <c r="H24" i="3"/>
  <c r="D529" i="1"/>
  <c r="E640" i="4"/>
  <c r="D634" i="1" s="1"/>
  <c r="H516" i="1"/>
  <c r="G516" i="1"/>
  <c r="D1012" i="1"/>
  <c r="G1012" i="1" s="1"/>
  <c r="E6" i="5"/>
  <c r="I22" i="3"/>
  <c r="H3" i="1"/>
  <c r="G3" i="1"/>
  <c r="G1152" i="1"/>
  <c r="H1152" i="1"/>
  <c r="H368" i="1"/>
  <c r="G368" i="1"/>
  <c r="D640" i="4"/>
  <c r="F535" i="4"/>
  <c r="C529" i="1"/>
  <c r="B24" i="9"/>
  <c r="H304" i="1"/>
  <c r="G304" i="1"/>
  <c r="H1012" i="1"/>
  <c r="H1075" i="1"/>
  <c r="G1075" i="1"/>
  <c r="H623" i="1"/>
  <c r="G623" i="1"/>
  <c r="G198" i="1"/>
  <c r="H198" i="1"/>
  <c r="H45" i="1"/>
  <c r="G45" i="1"/>
  <c r="G641" i="1"/>
  <c r="H641" i="1"/>
  <c r="E300" i="4"/>
  <c r="D296" i="1" s="1"/>
  <c r="E422" i="4"/>
  <c r="I17" i="3"/>
  <c r="D2" i="1"/>
  <c r="D300" i="4"/>
  <c r="D422" i="4"/>
  <c r="H17" i="3"/>
  <c r="F6" i="4"/>
  <c r="C2" i="1"/>
  <c r="G565" i="1"/>
  <c r="H565" i="1"/>
  <c r="F430" i="4"/>
  <c r="D639" i="4"/>
  <c r="C424" i="1"/>
  <c r="G1485" i="1"/>
  <c r="H1485" i="1"/>
  <c r="G149" i="1"/>
  <c r="H149" i="1"/>
  <c r="H1182" i="1"/>
  <c r="G1182" i="1"/>
  <c r="H1621" i="1"/>
  <c r="G1621" i="1"/>
  <c r="H11" i="3"/>
  <c r="G306" i="9"/>
  <c r="E306" i="9" s="1"/>
  <c r="B306" i="9" s="1"/>
  <c r="G299" i="9"/>
  <c r="F6" i="5"/>
  <c r="C1011" i="1"/>
  <c r="E176" i="5"/>
  <c r="D1180" i="1" s="1"/>
  <c r="E639" i="4"/>
  <c r="D633" i="1" s="1"/>
  <c r="D424" i="1"/>
  <c r="E423" i="4"/>
  <c r="E301" i="4"/>
  <c r="D297" i="1" s="1"/>
  <c r="D295" i="1"/>
  <c r="H102" i="1"/>
  <c r="G102" i="1"/>
  <c r="G578" i="1"/>
  <c r="H578" i="1"/>
  <c r="H1525" i="1"/>
  <c r="G1525" i="1"/>
  <c r="F69" i="5"/>
  <c r="C1074" i="1"/>
  <c r="H23" i="3"/>
  <c r="H591" i="1"/>
  <c r="G591" i="1"/>
  <c r="G160" i="1"/>
  <c r="H160" i="1"/>
  <c r="D417" i="4"/>
  <c r="F308" i="4"/>
  <c r="C303" i="1"/>
  <c r="H642" i="1"/>
  <c r="G642" i="1"/>
  <c r="H9" i="3"/>
  <c r="I9" i="3" l="1"/>
  <c r="K3" i="9"/>
  <c r="F417" i="4"/>
  <c r="C412" i="1"/>
  <c r="E425" i="4"/>
  <c r="D420" i="1" s="1"/>
  <c r="D418" i="1"/>
  <c r="E644" i="4"/>
  <c r="H20" i="9"/>
  <c r="G424" i="1"/>
  <c r="H424" i="1"/>
  <c r="F422" i="4"/>
  <c r="D643" i="4"/>
  <c r="C417" i="1"/>
  <c r="G148" i="1"/>
  <c r="H148" i="1"/>
  <c r="H303" i="1"/>
  <c r="G303" i="1"/>
  <c r="G1074" i="1"/>
  <c r="H1074" i="1"/>
  <c r="F639" i="4"/>
  <c r="C633" i="1"/>
  <c r="G2" i="1"/>
  <c r="H2" i="1"/>
  <c r="F300" i="4"/>
  <c r="C296" i="1"/>
  <c r="E424" i="4"/>
  <c r="D419" i="1" s="1"/>
  <c r="D417" i="1"/>
  <c r="E643" i="4"/>
  <c r="F640" i="4"/>
  <c r="C634" i="1"/>
  <c r="H299" i="9"/>
  <c r="E299" i="9" s="1"/>
  <c r="D1011" i="1"/>
  <c r="G1011" i="1" s="1"/>
  <c r="H1181" i="1"/>
  <c r="G1181" i="1"/>
  <c r="F176" i="5"/>
  <c r="C1180" i="1"/>
  <c r="H413" i="1"/>
  <c r="G413" i="1"/>
  <c r="N3" i="9"/>
  <c r="I11" i="3"/>
  <c r="G529" i="1"/>
  <c r="H529" i="1"/>
  <c r="G1255" i="1"/>
  <c r="H1255" i="1"/>
  <c r="D423" i="4"/>
  <c r="F299" i="4"/>
  <c r="D301" i="4"/>
  <c r="C295" i="1"/>
  <c r="H1011" i="1" l="1"/>
  <c r="B299" i="9"/>
  <c r="D644" i="4"/>
  <c r="D425" i="4"/>
  <c r="C418" i="1"/>
  <c r="F423" i="4"/>
  <c r="G20" i="9"/>
  <c r="E20" i="9" s="1"/>
  <c r="B20" i="9" s="1"/>
  <c r="H296" i="1"/>
  <c r="G296" i="1"/>
  <c r="H295" i="1"/>
  <c r="G295" i="1"/>
  <c r="F301" i="4"/>
  <c r="C297" i="1"/>
  <c r="G634" i="1"/>
  <c r="H634" i="1"/>
  <c r="D645" i="4"/>
  <c r="F643" i="4"/>
  <c r="C637" i="1"/>
  <c r="H412" i="1"/>
  <c r="G412" i="1"/>
  <c r="H8" i="3"/>
  <c r="D638" i="1"/>
  <c r="E646" i="4"/>
  <c r="G1180" i="1"/>
  <c r="H1180" i="1"/>
  <c r="E645" i="4"/>
  <c r="D637" i="1"/>
  <c r="H633" i="1"/>
  <c r="G633" i="1"/>
  <c r="D424" i="4"/>
  <c r="H417" i="1"/>
  <c r="G417" i="1"/>
  <c r="E650" i="4" l="1"/>
  <c r="D640" i="1"/>
  <c r="F425" i="4"/>
  <c r="C420" i="1"/>
  <c r="F424" i="4"/>
  <c r="C419" i="1"/>
  <c r="E649" i="4"/>
  <c r="D639" i="1"/>
  <c r="G637" i="1"/>
  <c r="H637" i="1"/>
  <c r="F644" i="4"/>
  <c r="D646" i="4"/>
  <c r="C638" i="1"/>
  <c r="M3" i="9"/>
  <c r="D649" i="4"/>
  <c r="F645" i="4"/>
  <c r="C639" i="1"/>
  <c r="H297" i="1"/>
  <c r="G297" i="1"/>
  <c r="H418" i="1"/>
  <c r="G418" i="1"/>
  <c r="H638" i="1" l="1"/>
  <c r="G638" i="1"/>
  <c r="F649" i="4"/>
  <c r="H19" i="3"/>
  <c r="C643" i="1"/>
  <c r="F646" i="4"/>
  <c r="D650" i="4"/>
  <c r="C640" i="1"/>
  <c r="G297" i="9"/>
  <c r="E297" i="9" s="1"/>
  <c r="B297" i="9" s="1"/>
  <c r="H420" i="1"/>
  <c r="G420" i="1"/>
  <c r="D643" i="1"/>
  <c r="I19" i="3"/>
  <c r="H639" i="1"/>
  <c r="G639" i="1"/>
  <c r="H334" i="9"/>
  <c r="G334" i="9"/>
  <c r="G419" i="1"/>
  <c r="H419" i="1"/>
  <c r="D644" i="1"/>
  <c r="I20" i="3"/>
  <c r="E334" i="9" l="1"/>
  <c r="B334" i="9" s="1"/>
  <c r="H640" i="1"/>
  <c r="G640" i="1"/>
  <c r="H7" i="3"/>
  <c r="F650" i="4"/>
  <c r="C644" i="1"/>
  <c r="H20" i="3"/>
  <c r="H643" i="1"/>
  <c r="G643" i="1"/>
  <c r="E298" i="9" l="1"/>
  <c r="I8" i="3" s="1"/>
  <c r="J3" i="9"/>
  <c r="G644" i="1"/>
  <c r="H644" i="1"/>
  <c r="G295" i="9" l="1"/>
  <c r="L293" i="9"/>
  <c r="F293" i="9" s="1"/>
  <c r="H295" i="9"/>
  <c r="H18" i="9"/>
  <c r="G18" i="9"/>
  <c r="G22" i="9"/>
  <c r="I8" i="9"/>
  <c r="M15" i="9"/>
  <c r="K7" i="9"/>
  <c r="J12" i="9"/>
  <c r="K12" i="9"/>
  <c r="K9" i="9"/>
  <c r="G21" i="9"/>
  <c r="I13" i="9"/>
  <c r="K10" i="9"/>
  <c r="G16" i="9"/>
  <c r="H21" i="9"/>
  <c r="J8" i="9"/>
  <c r="G15" i="9"/>
  <c r="K8" i="9"/>
  <c r="J13" i="9"/>
  <c r="K5" i="9"/>
  <c r="J10" i="9"/>
  <c r="E10" i="9" s="1"/>
  <c r="B10" i="9" s="1"/>
  <c r="M16" i="9"/>
  <c r="K6" i="9"/>
  <c r="J11" i="9"/>
  <c r="I17" i="9"/>
  <c r="H22" i="9"/>
  <c r="I9" i="9"/>
  <c r="H16" i="9"/>
  <c r="J9" i="9"/>
  <c r="H15" i="9"/>
  <c r="J6" i="9"/>
  <c r="I11" i="9"/>
  <c r="H17" i="9"/>
  <c r="L16" i="9"/>
  <c r="F16" i="9" s="1"/>
  <c r="K13" i="9"/>
  <c r="I6" i="9"/>
  <c r="G17" i="9"/>
  <c r="L15" i="9"/>
  <c r="F15" i="9" s="1"/>
  <c r="J7" i="9"/>
  <c r="I12" i="9"/>
  <c r="I5" i="9"/>
  <c r="K11" i="9"/>
  <c r="J17" i="9"/>
  <c r="J5" i="9"/>
  <c r="I7" i="9"/>
  <c r="F14" i="9" l="1"/>
  <c r="E7" i="9"/>
  <c r="B7" i="9" s="1"/>
  <c r="E6" i="9"/>
  <c r="B6" i="9" s="1"/>
  <c r="E12" i="9"/>
  <c r="B12" i="9" s="1"/>
  <c r="E18" i="9"/>
  <c r="B18" i="9" s="1"/>
  <c r="E295" i="9"/>
  <c r="B295" i="9" s="1"/>
  <c r="E16" i="9"/>
  <c r="B16" i="9" s="1"/>
  <c r="E5" i="9"/>
  <c r="E17" i="9"/>
  <c r="B17" i="9" s="1"/>
  <c r="E15" i="9"/>
  <c r="E8" i="9"/>
  <c r="B8" i="9" s="1"/>
  <c r="E11" i="9"/>
  <c r="B11" i="9" s="1"/>
  <c r="E13" i="9"/>
  <c r="B13" i="9" s="1"/>
  <c r="E22" i="9"/>
  <c r="B22" i="9" s="1"/>
  <c r="B293" i="9"/>
  <c r="F23" i="9"/>
  <c r="E9" i="9"/>
  <c r="B9" i="9" s="1"/>
  <c r="E21" i="9"/>
  <c r="B21" i="9" s="1"/>
  <c r="E23" i="9"/>
  <c r="I7" i="3" s="1"/>
  <c r="F3" i="9" l="1"/>
  <c r="B5" i="9"/>
  <c r="E4" i="9"/>
  <c r="B15" i="9"/>
  <c r="E14" i="9"/>
  <c r="I13" i="3" s="1"/>
  <c r="E3" i="9" l="1"/>
</calcChain>
</file>

<file path=xl/sharedStrings.xml><?xml version="1.0" encoding="utf-8"?>
<sst xmlns="http://schemas.openxmlformats.org/spreadsheetml/2006/main" count="4733" uniqueCount="3657">
  <si>
    <t>Obveznik:</t>
  </si>
  <si>
    <t>44225 - DJEČJI VRTIĆ DUGI RAT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</si>
  <si>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</si>
  <si>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</si>
  <si>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</si>
  <si>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</si>
  <si>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</si>
  <si>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</si>
  <si>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</si>
  <si>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</si>
  <si>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</si>
  <si>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</si>
  <si>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</si>
  <si>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</si>
  <si>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</si>
  <si>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</si>
  <si>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</si>
  <si>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</si>
  <si>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</si>
  <si>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</si>
  <si>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</si>
  <si>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</si>
  <si>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</si>
  <si>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</si>
  <si>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</si>
  <si>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</si>
  <si>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</si>
  <si>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</si>
  <si>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</si>
  <si>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</si>
  <si>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</si>
  <si>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</si>
  <si>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</si>
  <si>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</si>
  <si>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</si>
  <si>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</si>
  <si>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</si>
  <si>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</si>
  <si>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</si>
  <si>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</si>
  <si>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</si>
  <si>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</si>
  <si>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</si>
  <si>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</si>
  <si>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</si>
  <si>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</si>
  <si>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</si>
  <si>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</si>
  <si>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</si>
  <si>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</si>
  <si>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</si>
  <si>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</si>
  <si>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</si>
  <si>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</si>
  <si>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</si>
  <si>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</si>
  <si>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</si>
  <si>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</si>
  <si>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</si>
  <si>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</si>
  <si>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</si>
  <si>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</si>
  <si>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</si>
  <si>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</si>
  <si>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</si>
  <si>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</si>
  <si>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</si>
  <si>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</si>
  <si>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</si>
  <si>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</si>
  <si>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</si>
  <si>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</si>
  <si>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</si>
  <si>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</si>
  <si>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</si>
  <si>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</si>
  <si>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</si>
  <si>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</si>
  <si>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</si>
  <si>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</si>
  <si>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</si>
  <si>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</si>
  <si>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</si>
  <si>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</si>
  <si>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</si>
  <si>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</si>
  <si>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</si>
  <si>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</si>
  <si>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</si>
  <si>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</si>
  <si>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</si>
  <si>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</si>
  <si>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</si>
  <si>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</si>
  <si>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</si>
  <si>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</si>
  <si>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</si>
  <si>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</si>
  <si>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</si>
  <si>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</si>
  <si>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</si>
  <si>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</si>
  <si>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</si>
  <si>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</si>
  <si>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</si>
  <si>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</si>
  <si>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</si>
  <si>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</si>
  <si>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</si>
  <si>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</si>
  <si>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</si>
  <si>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</si>
  <si>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</si>
  <si>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</si>
  <si>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</si>
  <si>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</si>
  <si>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</si>
  <si>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</si>
  <si>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</si>
  <si>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</si>
  <si>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</si>
  <si>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</si>
  <si>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</si>
  <si>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</si>
  <si>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</si>
  <si>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</si>
  <si>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</si>
  <si>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</si>
  <si>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</si>
  <si>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</si>
  <si>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</si>
  <si>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</si>
  <si>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</si>
  <si>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</si>
  <si>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</si>
  <si>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</si>
  <si>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</si>
  <si>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</si>
  <si>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</si>
  <si>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</si>
  <si>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</si>
  <si>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</si>
  <si>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</si>
  <si>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</si>
  <si>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</si>
  <si>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</si>
  <si>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</si>
  <si>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</si>
  <si>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</si>
  <si>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</si>
  <si>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</si>
  <si>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</si>
  <si>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</si>
  <si>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</si>
  <si>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</si>
  <si>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</si>
  <si>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</si>
  <si>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</si>
  <si>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</si>
  <si>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</si>
  <si>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</si>
  <si>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</si>
  <si>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</si>
  <si>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</si>
  <si>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</si>
  <si>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</si>
  <si>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</si>
  <si>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</si>
  <si>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</si>
  <si>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</si>
  <si>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</si>
  <si>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</si>
  <si>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</si>
  <si>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</si>
  <si>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</si>
  <si>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</si>
  <si>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</si>
  <si>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</si>
  <si>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</si>
  <si>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</si>
  <si>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</si>
  <si>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</si>
  <si>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</si>
  <si>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</si>
  <si>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</si>
  <si>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</si>
  <si>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</si>
  <si>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</si>
  <si>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</si>
  <si>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</si>
  <si>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</si>
  <si>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</si>
  <si>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</si>
  <si>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</si>
  <si>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</si>
  <si>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</si>
  <si>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</si>
  <si>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</si>
  <si>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</si>
  <si>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</si>
  <si>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</si>
  <si>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</si>
  <si>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</si>
  <si>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</si>
  <si>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</si>
  <si>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</si>
  <si>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</si>
  <si>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</si>
  <si>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</si>
  <si>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</si>
  <si>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</si>
  <si>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</si>
  <si>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</si>
  <si>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</si>
  <si>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</si>
  <si>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</si>
  <si>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</si>
  <si>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</si>
  <si>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</si>
  <si>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</si>
  <si>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</si>
  <si>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</si>
  <si>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</si>
  <si>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</si>
  <si>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</si>
  <si>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</si>
  <si>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</si>
  <si>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</si>
  <si>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</si>
  <si>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</si>
  <si>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</si>
  <si>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</si>
  <si>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</si>
  <si>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</si>
  <si>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</si>
  <si>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</si>
  <si>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</si>
  <si>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</si>
  <si>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</si>
  <si>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</si>
  <si>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</si>
  <si>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</si>
  <si>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</si>
  <si>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</si>
  <si>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</si>
  <si>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</si>
  <si>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</si>
  <si>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</si>
  <si>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</si>
  <si>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</si>
  <si>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</si>
  <si>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</si>
  <si>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</si>
  <si>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</si>
  <si>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</si>
  <si>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</si>
  <si>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</si>
  <si>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</si>
  <si>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</si>
  <si>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</si>
  <si>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</si>
  <si>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</si>
  <si>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</si>
  <si>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</si>
  <si>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</si>
  <si>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</si>
  <si>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</si>
  <si>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</si>
  <si>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</si>
  <si>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</si>
  <si>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</si>
  <si>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</si>
  <si>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</si>
  <si>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</si>
  <si>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</si>
  <si>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</si>
  <si>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</si>
  <si>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</si>
  <si>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</si>
  <si>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</si>
  <si>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</si>
  <si>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</si>
  <si>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</si>
  <si>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</si>
  <si>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</si>
  <si>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</si>
  <si>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</si>
  <si>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</si>
  <si>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</si>
  <si>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</si>
  <si>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</si>
  <si>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</si>
  <si>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</si>
  <si>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</si>
  <si>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</si>
  <si>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</si>
  <si>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</si>
  <si>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</si>
  <si>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</si>
  <si>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</si>
  <si>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</si>
  <si>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</si>
  <si>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</si>
  <si>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</si>
  <si>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</si>
  <si>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</si>
  <si>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</si>
  <si>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</si>
  <si>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</si>
  <si>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</si>
  <si>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</si>
  <si>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</si>
  <si>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</si>
  <si>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</si>
  <si>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</si>
  <si>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</si>
  <si>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</si>
  <si>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</si>
  <si>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</si>
  <si>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</si>
  <si>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</si>
  <si>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</si>
  <si>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</si>
  <si>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</si>
  <si>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</si>
  <si>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</si>
  <si>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</si>
  <si>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</si>
  <si>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</si>
  <si>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</si>
  <si>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</si>
  <si>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</si>
  <si>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</si>
  <si>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</si>
  <si>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</si>
  <si>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</si>
  <si>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</si>
  <si>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</si>
  <si>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</si>
  <si>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</si>
  <si>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</si>
  <si>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</si>
  <si>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</si>
  <si>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</si>
  <si>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</si>
  <si>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</si>
  <si>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</si>
  <si>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</si>
  <si>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</si>
  <si>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</si>
  <si>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</si>
  <si>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</si>
  <si>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</si>
  <si>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</si>
  <si>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</si>
  <si>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</si>
  <si>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</si>
  <si>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</si>
  <si>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</si>
  <si>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</si>
  <si>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</si>
  <si>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</si>
  <si>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</si>
  <si>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</si>
  <si>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</si>
  <si>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</si>
  <si>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</si>
  <si>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</si>
  <si>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</si>
  <si>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</si>
  <si>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</si>
  <si>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</si>
  <si>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</si>
  <si>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</si>
  <si>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</si>
  <si>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</si>
  <si>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</si>
  <si>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</si>
  <si>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</si>
  <si>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</si>
  <si>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</si>
  <si>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</si>
  <si>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</si>
  <si>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</si>
  <si>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</si>
  <si>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</si>
  <si>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</si>
  <si>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</si>
  <si>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</si>
  <si>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</si>
  <si>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</si>
  <si>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</si>
  <si>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</si>
  <si>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</si>
  <si>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</si>
  <si>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</si>
  <si>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</si>
  <si>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</si>
  <si>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</si>
  <si>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</si>
  <si>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</si>
  <si>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</si>
  <si>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</si>
  <si>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</si>
  <si>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</si>
  <si>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</si>
  <si>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</si>
  <si>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</si>
  <si>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</si>
  <si>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</si>
  <si>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</si>
  <si>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</si>
  <si>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</si>
  <si>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</si>
  <si>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</si>
  <si>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</si>
  <si>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</si>
  <si>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</si>
  <si>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</si>
  <si>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</si>
  <si>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</si>
  <si>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</si>
  <si>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</si>
  <si>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</si>
  <si>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</si>
  <si>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</si>
  <si>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</si>
  <si>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</si>
  <si>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</si>
  <si>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</si>
  <si>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</si>
  <si>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</si>
  <si>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</si>
  <si>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</si>
  <si>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</si>
  <si>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</si>
  <si>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</si>
  <si>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</si>
  <si>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</si>
  <si>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</si>
  <si>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</si>
  <si>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</si>
  <si>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</si>
  <si>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</si>
  <si>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</si>
  <si>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</si>
  <si>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</si>
  <si>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</si>
  <si>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</si>
  <si>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</si>
  <si>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</si>
  <si>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</si>
  <si>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</si>
  <si>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</si>
  <si>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</si>
  <si>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</si>
  <si>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</si>
  <si>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</si>
  <si>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</si>
  <si>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</si>
  <si>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</si>
  <si>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</si>
  <si>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</si>
  <si>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</si>
  <si>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</si>
  <si>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</si>
  <si>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</si>
  <si>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</si>
  <si>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</si>
  <si>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</si>
  <si>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</si>
  <si>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</si>
  <si>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</si>
  <si>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</si>
  <si>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</si>
  <si>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</si>
  <si>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</si>
  <si>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</si>
  <si>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</si>
  <si>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</si>
  <si>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</si>
  <si>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</si>
  <si>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</si>
  <si>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</si>
  <si>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</si>
  <si>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</si>
  <si>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</si>
  <si>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</si>
  <si>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</si>
  <si>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</si>
  <si>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</si>
  <si>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</si>
  <si>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</si>
  <si>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</si>
  <si>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</si>
  <si>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</si>
  <si>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</si>
  <si>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</si>
  <si>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</si>
  <si>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</si>
  <si>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</si>
  <si>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</si>
  <si>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</si>
  <si>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</si>
  <si>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</si>
  <si>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</si>
  <si>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</si>
  <si>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</si>
  <si>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</si>
  <si>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</si>
  <si>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</si>
  <si>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</si>
  <si>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</si>
  <si>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</si>
  <si>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</si>
  <si>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</si>
  <si>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</si>
  <si>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</si>
  <si>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</si>
  <si>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</si>
  <si>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</si>
  <si>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</si>
  <si>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</si>
  <si>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</si>
  <si>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</si>
  <si>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</si>
  <si>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</si>
  <si>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</si>
  <si>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</si>
  <si>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</si>
  <si>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</si>
  <si>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</si>
  <si>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</si>
  <si>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</si>
  <si>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</si>
  <si>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</si>
  <si>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</si>
  <si>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</si>
  <si>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</si>
  <si>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</si>
  <si>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</si>
  <si>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</si>
  <si>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</si>
  <si>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</si>
  <si>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</si>
  <si>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</si>
  <si>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</si>
  <si>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</si>
  <si>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</si>
  <si>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</si>
  <si>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</si>
  <si>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</si>
  <si>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</si>
  <si>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</si>
  <si>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</si>
  <si>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</si>
  <si>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</si>
  <si>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</si>
  <si>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</si>
  <si>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</si>
  <si>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</si>
  <si>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</si>
  <si>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</si>
  <si>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</si>
  <si>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</si>
  <si>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</si>
  <si>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</si>
  <si>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</si>
  <si>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</si>
  <si>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</si>
  <si>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</si>
  <si>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</si>
  <si>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</si>
  <si>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</si>
  <si>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</si>
  <si>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</si>
  <si>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</si>
  <si>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</si>
  <si>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</si>
  <si>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</si>
  <si>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</si>
  <si>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</si>
  <si>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</si>
  <si>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</si>
  <si>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</si>
  <si>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</si>
  <si>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</si>
  <si>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</si>
  <si>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</si>
  <si>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</si>
  <si>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</si>
  <si>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</si>
  <si>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</si>
  <si>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</si>
  <si>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</si>
  <si>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</si>
  <si>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</si>
  <si>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</si>
  <si>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</si>
  <si>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</si>
  <si>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</si>
  <si>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</si>
  <si>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</si>
  <si>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</si>
  <si>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</si>
  <si>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</si>
  <si>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</si>
  <si>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</si>
  <si>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</si>
  <si>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</si>
  <si>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</si>
  <si>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</si>
  <si>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</si>
  <si>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</si>
  <si>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</si>
  <si>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</si>
  <si>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</si>
  <si>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</si>
  <si>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</si>
  <si>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</si>
  <si>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</si>
  <si>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</si>
  <si>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</si>
  <si>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</si>
  <si>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</si>
  <si>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</si>
  <si>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</si>
  <si>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</si>
  <si>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</si>
  <si>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</si>
  <si>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</si>
  <si>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</si>
  <si>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</si>
  <si>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</si>
  <si>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</si>
  <si>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</si>
  <si>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</si>
  <si>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</si>
  <si>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</si>
  <si>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</si>
  <si>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</si>
  <si>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</si>
  <si>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</si>
  <si>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</si>
  <si>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</si>
  <si>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</si>
  <si>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</si>
  <si>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</si>
  <si>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</si>
  <si>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</si>
  <si>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</si>
  <si>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</si>
  <si>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</si>
  <si>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</si>
  <si>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</si>
  <si>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</si>
  <si>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</si>
  <si>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</si>
  <si>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</si>
  <si>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</si>
  <si>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</si>
  <si>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</si>
  <si>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</si>
  <si>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</si>
  <si>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</si>
  <si>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</si>
  <si>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</si>
  <si>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</si>
  <si>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</si>
  <si>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</si>
  <si>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</si>
  <si>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</si>
  <si>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</si>
  <si>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</si>
  <si>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</si>
  <si>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</si>
  <si>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</si>
  <si>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</si>
  <si>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</si>
  <si>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</si>
  <si>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</si>
  <si>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</si>
  <si>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</si>
  <si>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</si>
  <si>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</si>
  <si>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</si>
  <si>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</si>
  <si>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</si>
  <si>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</si>
  <si>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</si>
  <si>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</si>
  <si>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</si>
  <si>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</si>
  <si>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</si>
  <si>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</si>
  <si>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</si>
  <si>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</si>
  <si>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</si>
  <si>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</si>
  <si>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</si>
  <si>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</si>
  <si>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</si>
  <si>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</si>
  <si>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</si>
  <si>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</si>
  <si>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</si>
  <si>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</si>
  <si>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</si>
  <si>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</si>
  <si>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</si>
  <si>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</si>
  <si>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</si>
  <si>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</si>
  <si>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</si>
  <si>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</si>
  <si>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</si>
  <si>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</si>
  <si>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</si>
  <si>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</si>
  <si>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</si>
  <si>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</si>
  <si>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</si>
  <si>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</si>
  <si>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</si>
  <si>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</si>
  <si>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</si>
  <si>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</si>
  <si>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</si>
  <si>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</si>
  <si>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</si>
  <si>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</si>
  <si>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</si>
  <si>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</si>
  <si>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</si>
  <si>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</si>
  <si>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</si>
  <si>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</si>
  <si>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</si>
  <si>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</si>
  <si>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</si>
  <si>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</si>
  <si>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</si>
  <si>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</si>
  <si>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</si>
  <si>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</si>
  <si>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</si>
  <si>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</si>
  <si>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</si>
  <si>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</si>
  <si>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</si>
  <si>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</si>
  <si>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</si>
  <si>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</si>
  <si>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</si>
  <si>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</si>
  <si>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</si>
  <si>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</si>
  <si>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</si>
  <si>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</si>
  <si>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</si>
  <si>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</si>
  <si>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</si>
  <si>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</si>
  <si>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</si>
  <si>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</si>
  <si>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</si>
  <si>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</si>
  <si>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</si>
  <si>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</si>
  <si>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</si>
  <si>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</si>
  <si>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</si>
  <si>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</si>
  <si>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</si>
  <si>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</si>
  <si>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</si>
  <si>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</si>
  <si>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</si>
  <si>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</si>
  <si>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</si>
  <si>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</si>
  <si>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</si>
  <si>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</si>
  <si>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</si>
  <si>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</si>
  <si>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</si>
  <si>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</si>
  <si>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</si>
  <si>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</si>
  <si>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</si>
  <si>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</si>
  <si>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</si>
  <si>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</si>
  <si>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</si>
  <si>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</si>
  <si>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</si>
  <si>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</si>
  <si>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</si>
  <si>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</si>
  <si>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</si>
  <si>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</si>
  <si>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</si>
  <si>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</si>
  <si>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</si>
  <si>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</si>
  <si>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</si>
  <si>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</si>
  <si>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</si>
  <si>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</si>
  <si>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</si>
  <si>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</si>
  <si>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</si>
  <si>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</si>
  <si>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</si>
  <si>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</si>
  <si>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</si>
  <si>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</si>
  <si>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</si>
  <si>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</si>
  <si>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</si>
  <si>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</si>
  <si>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</si>
  <si>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</si>
  <si>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</si>
  <si>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</si>
  <si>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</si>
  <si>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</si>
  <si>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</si>
  <si>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</si>
  <si>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</si>
  <si>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</si>
  <si>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</si>
  <si>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</si>
  <si>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</si>
  <si>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</si>
  <si>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</si>
  <si>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</si>
  <si>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</si>
  <si>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</si>
  <si>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</si>
  <si>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</si>
  <si>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</si>
  <si>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</si>
  <si>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</si>
  <si>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</si>
  <si>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</si>
  <si>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</si>
  <si>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</si>
  <si>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</si>
  <si>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</si>
  <si>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</si>
  <si>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</si>
  <si>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</si>
  <si>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</si>
  <si>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</si>
  <si>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</si>
  <si>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</si>
  <si>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</si>
  <si>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</si>
  <si>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</si>
  <si>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</si>
  <si>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</si>
  <si>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</si>
  <si>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</si>
  <si>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</si>
  <si>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</si>
  <si>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</si>
  <si>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</si>
  <si>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</si>
  <si>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</si>
  <si>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</si>
  <si>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</si>
  <si>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</si>
  <si>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</si>
  <si>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</si>
  <si>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</si>
  <si>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</si>
  <si>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</si>
  <si>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</si>
  <si>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</si>
  <si>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</si>
  <si>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</si>
  <si>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</si>
  <si>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</si>
  <si>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</si>
  <si>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</si>
  <si>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</si>
  <si>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</si>
  <si>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</si>
  <si>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</si>
  <si>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</si>
  <si>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</si>
  <si>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</si>
  <si>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</si>
  <si>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</si>
  <si>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</si>
  <si>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</si>
  <si>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</si>
  <si>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</si>
  <si>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</si>
  <si>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</si>
  <si>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</si>
  <si>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</si>
  <si>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</si>
  <si>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</si>
  <si>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</si>
  <si>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</si>
  <si>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</si>
  <si>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</si>
  <si>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</si>
  <si>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</si>
  <si>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</si>
  <si>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</si>
  <si>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</si>
  <si>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</si>
  <si>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</si>
  <si>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</si>
  <si>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</si>
  <si>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</si>
  <si>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</si>
  <si>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</si>
  <si>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</si>
  <si>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</si>
  <si>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</si>
  <si>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</si>
  <si>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</si>
  <si>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</si>
  <si>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</si>
  <si>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</si>
  <si>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</si>
  <si>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</si>
  <si>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</si>
  <si>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</si>
  <si>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</si>
  <si>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</si>
  <si>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</si>
  <si>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</si>
  <si>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</si>
  <si>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</si>
  <si>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</si>
  <si>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</si>
  <si>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</si>
  <si>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</si>
  <si>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</si>
  <si>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</si>
  <si>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</si>
  <si>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</si>
  <si>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</si>
  <si>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</si>
  <si>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</si>
  <si>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</si>
  <si>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</si>
  <si>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</si>
  <si>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</si>
  <si>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</si>
  <si>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</si>
  <si>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</si>
  <si>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</si>
  <si>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</si>
  <si>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</si>
  <si>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</si>
  <si>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</si>
  <si>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</si>
  <si>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</si>
  <si>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</si>
  <si>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</si>
  <si>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</si>
  <si>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</si>
  <si>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</si>
  <si>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</si>
  <si>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</si>
  <si>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</si>
  <si>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</si>
  <si>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</si>
  <si>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</si>
  <si>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</si>
  <si>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</si>
  <si>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</si>
  <si>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</si>
  <si>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</si>
  <si>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</si>
  <si>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</si>
  <si>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</si>
  <si>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</si>
  <si>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</si>
  <si>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</si>
  <si>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</si>
  <si>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</si>
  <si>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</si>
  <si>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</si>
  <si>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</si>
  <si>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</si>
  <si>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</si>
  <si>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</si>
  <si>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</si>
  <si>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</si>
  <si>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</si>
  <si>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</si>
  <si>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</si>
  <si>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</si>
  <si>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</si>
  <si>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</si>
  <si>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</si>
  <si>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</si>
  <si>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</si>
  <si>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</si>
  <si>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</si>
  <si>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</si>
  <si>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</si>
  <si>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</si>
  <si>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</si>
  <si>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</si>
  <si>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</si>
  <si>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</si>
  <si>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</si>
  <si>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</si>
  <si>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</si>
  <si>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</si>
  <si>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</si>
  <si>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</si>
  <si>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</si>
  <si>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</si>
  <si>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</si>
  <si>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</si>
  <si>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</si>
  <si>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</si>
  <si>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</si>
  <si>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</si>
  <si>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</si>
  <si>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</si>
  <si>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</si>
  <si>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</si>
  <si>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</si>
  <si>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</si>
  <si>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</si>
  <si>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</si>
  <si>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</si>
  <si>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</si>
  <si>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</si>
  <si>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</si>
  <si>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</si>
  <si>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</si>
  <si>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</si>
  <si>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</si>
  <si>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</si>
  <si>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</si>
  <si>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</si>
  <si>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</si>
  <si>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</si>
  <si>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</si>
  <si>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</si>
  <si>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</si>
  <si>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</si>
  <si>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</si>
  <si>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</si>
  <si>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</si>
  <si>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</si>
  <si>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</si>
  <si>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</si>
  <si>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</si>
  <si>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</si>
  <si>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</si>
  <si>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</si>
  <si>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</si>
  <si>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</si>
  <si>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</si>
  <si>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</si>
  <si>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</si>
  <si>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</si>
  <si>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</si>
  <si>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</si>
  <si>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</si>
  <si>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</si>
  <si>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</si>
  <si>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</si>
  <si>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</si>
  <si>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</si>
  <si>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</si>
  <si>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</si>
  <si>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</si>
  <si>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</si>
  <si>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</si>
  <si>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</si>
  <si>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</si>
  <si>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</si>
  <si>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</si>
  <si>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</si>
  <si>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</si>
  <si>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</si>
  <si>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</si>
  <si>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</si>
  <si>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</si>
  <si>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</si>
  <si>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</si>
  <si>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</si>
  <si>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</si>
  <si>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</si>
  <si>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</si>
  <si>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</si>
  <si>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</si>
  <si>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</si>
  <si>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</si>
  <si>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</si>
  <si>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</si>
  <si>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</si>
  <si>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</si>
  <si>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</si>
  <si>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</si>
  <si>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</si>
  <si>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</si>
  <si>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</si>
  <si>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</si>
  <si>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</si>
  <si>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</si>
  <si>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</si>
  <si>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</si>
  <si>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</si>
  <si>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</si>
  <si>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</si>
  <si>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</si>
  <si>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</si>
  <si>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</si>
  <si>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</si>
  <si>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</si>
  <si>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</si>
  <si>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</si>
  <si>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</si>
  <si>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</si>
  <si>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</si>
  <si>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</si>
  <si>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</si>
  <si>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</si>
  <si>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</si>
  <si>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</si>
  <si>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</si>
  <si>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</si>
  <si>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</si>
  <si>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</si>
  <si>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</si>
  <si>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</si>
  <si>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</si>
  <si>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</si>
  <si>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</si>
  <si>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</si>
  <si>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</si>
  <si>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</si>
  <si>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</si>
  <si>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</si>
  <si>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</si>
  <si>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</si>
  <si>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</si>
  <si>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</si>
  <si>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</si>
  <si>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</si>
  <si>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</si>
  <si>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</si>
  <si>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</si>
  <si>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</si>
  <si>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</si>
  <si>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</si>
  <si>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</si>
  <si>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</si>
  <si>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</si>
  <si>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</si>
  <si>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</si>
  <si>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</si>
  <si>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</si>
  <si>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</si>
  <si>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</si>
  <si>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</si>
  <si>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</si>
  <si>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</si>
  <si>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</si>
  <si>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</si>
  <si>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</si>
  <si>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</si>
  <si>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</si>
  <si>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</si>
  <si>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</si>
  <si>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</si>
  <si>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</si>
  <si>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</si>
  <si>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</si>
  <si>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</si>
  <si>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</si>
  <si>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</si>
  <si>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</si>
  <si>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</si>
  <si>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</si>
  <si>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</si>
  <si>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</si>
  <si>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</si>
  <si>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</si>
  <si>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</si>
  <si>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</si>
  <si>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</si>
  <si>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</si>
  <si>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</si>
  <si>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</si>
  <si>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</si>
  <si>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</si>
  <si>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</si>
  <si>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</si>
  <si>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</si>
  <si>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</si>
  <si>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</si>
  <si>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</si>
  <si>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</si>
  <si>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</si>
  <si>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</si>
  <si>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</si>
  <si>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</si>
  <si>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</si>
  <si>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</si>
  <si>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</si>
  <si>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</si>
  <si>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</si>
  <si>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</si>
  <si>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</si>
  <si>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</si>
  <si>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</si>
  <si>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</si>
  <si>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</si>
  <si>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</si>
  <si>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</si>
  <si>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</si>
  <si>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</si>
  <si>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</si>
  <si>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</si>
  <si>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</si>
  <si>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</si>
  <si>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</si>
  <si>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</si>
  <si>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</si>
  <si>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</si>
  <si>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</si>
  <si>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</si>
  <si>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</si>
  <si>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</si>
  <si>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</si>
  <si>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</si>
  <si>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</si>
  <si>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</si>
  <si>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</si>
  <si>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</si>
  <si>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</si>
  <si>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</si>
  <si>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</si>
  <si>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</si>
  <si>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</si>
  <si>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</si>
  <si>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</si>
  <si>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</si>
  <si>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</si>
  <si>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</si>
  <si>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</si>
  <si>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</si>
  <si>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</si>
  <si>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</si>
  <si>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</si>
  <si>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</si>
  <si>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</si>
  <si>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</si>
  <si>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</si>
  <si>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</si>
  <si>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</si>
  <si>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</si>
  <si>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</si>
  <si>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</si>
  <si>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</si>
  <si>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</si>
  <si>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</si>
  <si>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</si>
  <si>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</si>
  <si>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</si>
  <si>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</si>
  <si>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</si>
  <si>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</si>
  <si>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</si>
  <si>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</si>
  <si>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</si>
  <si>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</si>
  <si>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</si>
  <si>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</si>
  <si>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</si>
  <si>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</si>
  <si>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</si>
  <si>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</si>
  <si>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</si>
  <si>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</si>
  <si>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</si>
  <si>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</si>
  <si>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</si>
  <si>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</si>
  <si>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</si>
  <si>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</si>
  <si>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</si>
  <si>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</si>
  <si>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</si>
  <si>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</si>
  <si>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</si>
  <si>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</si>
  <si>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</si>
  <si>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</si>
  <si>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</si>
  <si>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</si>
  <si>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</si>
  <si>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</si>
  <si>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</si>
  <si>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</si>
  <si>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</si>
  <si>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</si>
  <si>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</si>
  <si>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</si>
  <si>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</si>
  <si>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</si>
  <si>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</si>
  <si>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</si>
  <si>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</si>
  <si>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</si>
  <si>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</si>
  <si>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</si>
  <si>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</si>
  <si>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</si>
  <si>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</si>
  <si>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</si>
  <si>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</si>
  <si>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</si>
  <si>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</si>
  <si>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</si>
  <si>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</si>
  <si>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</si>
  <si>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</si>
  <si>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</si>
  <si>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</si>
  <si>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</si>
  <si>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</si>
  <si>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</si>
  <si>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</si>
  <si>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</si>
  <si>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</si>
  <si>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</si>
  <si>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</si>
  <si>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</si>
  <si>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</si>
  <si>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</si>
  <si>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</si>
  <si>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</si>
  <si>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</si>
  <si>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</si>
  <si>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</si>
  <si>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</si>
  <si>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</si>
  <si>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</si>
  <si>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</si>
  <si>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</si>
  <si>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</si>
  <si>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</si>
  <si>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</si>
  <si>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</si>
  <si>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</si>
  <si>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</si>
  <si>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</si>
  <si>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</si>
  <si>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</si>
  <si>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</si>
  <si>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</si>
  <si>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</si>
  <si>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</si>
  <si>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</si>
  <si>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</si>
  <si>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</si>
  <si>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</si>
  <si>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</si>
  <si>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</si>
  <si>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</si>
  <si>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</si>
  <si>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</si>
  <si>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</si>
  <si>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</si>
  <si>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</si>
  <si>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</si>
  <si>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</si>
  <si>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</si>
  <si>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</si>
  <si>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</si>
  <si>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</si>
  <si>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</si>
  <si>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</si>
  <si>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</si>
  <si>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</si>
  <si>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</si>
  <si>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</si>
  <si>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</si>
  <si>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</si>
  <si>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</si>
  <si>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</si>
  <si>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</si>
  <si>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</si>
  <si>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</si>
  <si>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</si>
  <si>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</si>
  <si>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</si>
  <si>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</si>
  <si>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</si>
  <si>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</si>
  <si>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</si>
  <si>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</si>
  <si>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</si>
  <si>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</si>
  <si>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</si>
  <si>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</si>
  <si>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</si>
  <si>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</si>
  <si>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</si>
  <si>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</si>
  <si>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</si>
  <si>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</si>
  <si>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</si>
  <si>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</si>
  <si>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</si>
  <si>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</si>
  <si>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</si>
  <si>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</si>
  <si>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</si>
  <si>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</si>
  <si>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</si>
  <si>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</si>
  <si>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</si>
  <si>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</si>
  <si>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</si>
  <si>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</si>
  <si>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</si>
  <si>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</si>
  <si>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</si>
  <si>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</si>
  <si>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</si>
  <si>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</si>
  <si>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</si>
  <si>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</si>
  <si>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</si>
  <si>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</si>
  <si>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</si>
  <si>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</si>
  <si>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</si>
  <si>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</si>
  <si>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</si>
  <si>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</si>
  <si>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</si>
  <si>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</si>
  <si>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</si>
  <si>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</si>
  <si>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</si>
  <si>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</si>
  <si>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</si>
  <si>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</si>
  <si>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</si>
  <si>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</si>
  <si>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</si>
  <si>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</si>
  <si>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</si>
  <si>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</si>
  <si>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</si>
  <si>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</si>
  <si>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</si>
  <si>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</si>
  <si>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</si>
  <si>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</si>
  <si>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</si>
  <si>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</si>
  <si>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</si>
  <si>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</si>
  <si>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</si>
  <si>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</si>
  <si>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</si>
  <si>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</si>
  <si>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</si>
  <si>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</si>
  <si>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</si>
  <si>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</si>
  <si>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</si>
  <si>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</si>
  <si>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</si>
  <si>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</si>
  <si>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</si>
  <si>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</si>
  <si>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</si>
  <si>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</si>
  <si>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</si>
  <si>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</si>
  <si>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</si>
  <si>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</si>
  <si>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</si>
  <si>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</si>
  <si>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</si>
  <si>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</si>
  <si>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</si>
  <si>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</si>
  <si>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</si>
  <si>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</si>
  <si>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</si>
  <si>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</si>
  <si>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</si>
  <si>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</si>
  <si>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</si>
  <si>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</si>
  <si>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</si>
  <si>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</si>
  <si>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</si>
  <si>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</si>
  <si>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</si>
  <si>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</si>
  <si>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</si>
  <si>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</si>
  <si>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</si>
  <si>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</si>
  <si>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</si>
  <si>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</si>
  <si>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</si>
  <si>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</si>
  <si>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</si>
  <si>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</si>
  <si>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</si>
  <si>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</si>
  <si>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</si>
  <si>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</si>
  <si>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</si>
  <si>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</si>
  <si>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</si>
  <si>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</si>
  <si>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</si>
  <si>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</si>
  <si>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</si>
  <si>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</si>
  <si>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</si>
  <si>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</si>
  <si>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</si>
  <si>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</si>
  <si>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</si>
  <si>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</si>
  <si>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</si>
  <si>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</si>
  <si>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</si>
  <si>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</si>
  <si>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</si>
  <si>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</si>
  <si>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</si>
  <si>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</si>
  <si>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</si>
  <si>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</si>
  <si>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</si>
  <si>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</si>
  <si>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</si>
  <si>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</si>
  <si>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</si>
  <si>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</si>
  <si>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</si>
  <si>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</si>
  <si>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</si>
  <si>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</si>
  <si>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</si>
  <si>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</si>
  <si>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</si>
  <si>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</si>
  <si>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</si>
  <si>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</si>
  <si>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</si>
  <si>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</si>
  <si>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</si>
  <si>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</si>
  <si>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</si>
  <si>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</si>
  <si>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</si>
  <si>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</si>
  <si>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</si>
  <si>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</si>
  <si>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</si>
  <si>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</si>
  <si>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</si>
  <si>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</si>
  <si>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</si>
  <si>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</si>
  <si>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</si>
  <si>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</si>
  <si>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</si>
  <si>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</si>
  <si>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</si>
  <si>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</si>
  <si>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</si>
  <si>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</si>
  <si>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</si>
  <si>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</si>
  <si>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</si>
  <si>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</si>
  <si>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</si>
  <si>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</si>
  <si>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</si>
  <si>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</si>
  <si>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</si>
  <si>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</si>
  <si>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</si>
  <si>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</si>
  <si>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</si>
  <si>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</si>
  <si>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</si>
  <si>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</si>
  <si>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</si>
  <si>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</si>
  <si>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</si>
  <si>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</si>
  <si>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</si>
  <si>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</si>
  <si>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</si>
  <si>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</si>
  <si>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</si>
  <si>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</si>
  <si>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</si>
  <si>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</si>
  <si>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</si>
  <si>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</si>
  <si>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</si>
  <si>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</si>
  <si>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</si>
  <si>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</si>
  <si>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</si>
  <si>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</si>
  <si>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</si>
  <si>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</si>
  <si>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</si>
  <si>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</si>
  <si>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</si>
  <si>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</si>
  <si>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</si>
  <si>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</si>
  <si>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</si>
  <si>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</si>
  <si>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</si>
  <si>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</si>
  <si>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</si>
  <si>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</si>
  <si>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</si>
  <si>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</si>
  <si>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</si>
  <si>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</si>
  <si>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</si>
  <si>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</si>
  <si>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</si>
  <si>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</si>
  <si>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</si>
  <si>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</si>
  <si>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</si>
  <si>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</si>
  <si>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</si>
  <si>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</si>
  <si>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</si>
  <si>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</si>
  <si>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</si>
  <si>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</si>
  <si>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</si>
  <si>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</si>
  <si>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</si>
  <si>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</si>
  <si>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</si>
  <si>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</si>
  <si>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</si>
  <si>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</si>
  <si>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</si>
  <si>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</si>
  <si>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</si>
  <si>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</si>
  <si>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</si>
  <si>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</si>
  <si>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</si>
  <si>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</si>
  <si>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</si>
  <si>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</si>
  <si>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</si>
  <si>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</si>
  <si>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</si>
  <si>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</si>
  <si>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</si>
  <si>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</si>
  <si>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</si>
  <si>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</si>
  <si>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</si>
  <si>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</si>
  <si>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</si>
  <si>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</si>
  <si>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</si>
  <si>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</si>
  <si>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</si>
  <si>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</si>
  <si>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</si>
  <si>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</si>
  <si>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</si>
  <si>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</si>
  <si>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</si>
  <si>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</si>
  <si>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</si>
  <si>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</si>
  <si>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</si>
  <si>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</si>
  <si>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</si>
  <si>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</si>
  <si>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</si>
  <si>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</si>
  <si>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</si>
  <si>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</si>
  <si>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</si>
  <si>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</si>
  <si>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</si>
  <si>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</si>
  <si>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</si>
  <si>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</si>
  <si>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</si>
  <si>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</si>
  <si>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</si>
  <si>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</si>
  <si>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</si>
  <si>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</si>
  <si>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</si>
  <si>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</si>
  <si>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</si>
  <si>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</si>
  <si>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</si>
  <si>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</si>
  <si>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</si>
  <si>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</si>
  <si>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</si>
  <si>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</si>
  <si>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</si>
  <si>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</si>
  <si>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</si>
  <si>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</si>
  <si>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</si>
  <si>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</si>
  <si>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</si>
  <si>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</si>
  <si>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</si>
  <si>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</si>
  <si>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</si>
  <si>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</si>
  <si>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</si>
  <si>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</si>
  <si>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</si>
  <si>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</si>
  <si>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</si>
  <si>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</si>
  <si>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</si>
  <si>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</si>
  <si>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</si>
  <si>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</si>
  <si>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</si>
  <si>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</si>
  <si>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</si>
  <si>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</si>
  <si>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</si>
  <si>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</si>
  <si>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</si>
  <si>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</si>
  <si>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</si>
  <si>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</si>
  <si>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</si>
  <si>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</si>
  <si>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</si>
  <si>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</si>
  <si>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</si>
  <si>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</si>
  <si>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</si>
  <si>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</si>
  <si>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</si>
  <si>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</si>
  <si>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</si>
  <si>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</si>
  <si>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</si>
  <si>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</si>
  <si>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</si>
  <si>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</si>
  <si>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</si>
  <si>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</si>
  <si>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</si>
  <si>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</si>
  <si>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</si>
  <si>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</si>
  <si>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</si>
  <si>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</si>
  <si>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</si>
  <si>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</si>
  <si>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</si>
  <si>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</si>
  <si>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</si>
  <si>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</si>
  <si>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</si>
  <si>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</si>
  <si>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</si>
  <si>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</si>
  <si>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</si>
  <si>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</si>
  <si>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</si>
  <si>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</si>
  <si>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</si>
  <si>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</si>
  <si>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</si>
  <si>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</si>
  <si>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</si>
  <si>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</si>
  <si>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</si>
  <si>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</si>
  <si>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</si>
  <si>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</si>
  <si>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</si>
  <si>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</si>
  <si>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</si>
  <si>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</si>
  <si>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</si>
  <si>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</si>
  <si>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</si>
  <si>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</si>
  <si>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</si>
  <si>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</si>
  <si>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</si>
  <si>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</si>
  <si>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</si>
  <si>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</si>
  <si>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</si>
  <si>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</si>
  <si>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</si>
  <si>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</si>
  <si>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</si>
  <si>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</si>
  <si>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</si>
  <si>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</si>
  <si>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</si>
  <si>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</si>
  <si>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</si>
  <si>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</si>
  <si>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</si>
  <si>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</si>
  <si>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</si>
  <si>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</si>
  <si>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</si>
  <si>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</si>
  <si>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</si>
  <si>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</si>
  <si>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</si>
  <si>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</si>
  <si>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</si>
  <si>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</si>
  <si>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</si>
  <si>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</si>
  <si>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</si>
  <si>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</si>
  <si>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</si>
  <si>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</si>
  <si>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</si>
  <si>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</si>
  <si>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</si>
  <si>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</si>
  <si>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</si>
  <si>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</si>
  <si>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</si>
  <si>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</si>
  <si>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</si>
  <si>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</si>
  <si>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</si>
  <si>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</si>
  <si>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</si>
  <si>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</si>
  <si>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</si>
  <si>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</si>
  <si>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</si>
  <si>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</si>
  <si>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</si>
  <si>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</si>
  <si>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</si>
  <si>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</si>
  <si>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</si>
  <si>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</si>
  <si>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</si>
  <si>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</si>
  <si>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</si>
  <si>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</si>
  <si>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</si>
  <si>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</si>
  <si>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</si>
  <si>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</si>
  <si>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</si>
  <si>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</si>
  <si>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</si>
  <si>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</si>
  <si>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</si>
  <si>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</si>
  <si>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</si>
  <si>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</si>
  <si>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</si>
  <si>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</si>
  <si>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</si>
  <si>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</si>
  <si>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</si>
  <si>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</si>
  <si>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</si>
  <si>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</si>
  <si>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</si>
  <si>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</si>
  <si>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</si>
  <si>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</si>
  <si>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</si>
  <si>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</si>
  <si>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</si>
  <si>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</si>
  <si>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</si>
  <si>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</si>
  <si>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</si>
  <si>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</si>
  <si>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</si>
  <si>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</si>
  <si>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</si>
  <si>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</si>
  <si>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</si>
  <si>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</si>
  <si>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</si>
  <si>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</si>
  <si>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</si>
  <si>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</si>
  <si>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</si>
  <si>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</si>
  <si>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</si>
  <si>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</si>
  <si>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</si>
  <si>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</si>
  <si>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</si>
  <si>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</si>
  <si>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</si>
  <si>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</si>
  <si>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</si>
  <si>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</si>
  <si>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</si>
  <si>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</si>
  <si>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</si>
  <si>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</si>
  <si>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</si>
  <si>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</si>
  <si>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</si>
  <si>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</si>
  <si>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</si>
  <si>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</si>
  <si>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</si>
  <si>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</si>
  <si>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</si>
  <si>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</si>
  <si>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</si>
  <si>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</si>
  <si>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</si>
  <si>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</si>
  <si>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</si>
  <si>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</si>
  <si>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</si>
  <si>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</si>
  <si>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</si>
  <si>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</si>
  <si>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</si>
  <si>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</si>
  <si>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</si>
  <si>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</si>
  <si>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</si>
  <si>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</si>
  <si>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</si>
  <si>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</si>
  <si>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</si>
  <si>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</si>
  <si>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</si>
  <si>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</si>
  <si>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</si>
  <si>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</si>
  <si>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</si>
  <si>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</si>
  <si>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</si>
  <si>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</si>
  <si>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</si>
  <si>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DUGI RAT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</si>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</sst>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878217.67</v>
      </c>
      <c r="D2" s="7">
        <f>'PR-RAS'!E6</f>
        <v>1219050.8199999998</v>
      </c>
      <c r="E2" s="7">
        <v>0</v>
      </c>
      <c r="F2" s="7">
        <v>0</v>
      </c>
      <c r="G2" s="8">
        <f t="shared" ref="G2:G274" si="0">(B2/1000)*(C2*1+D2*2)</f>
        <v>3316.3193099999999</v>
      </c>
      <c r="H2" s="8">
        <f t="shared" ref="H2:H274" si="1">ABS(C2-ROUND(C2,0))+ABS(D2-ROUND(D2,0))</f>
        <v>0.51000000012572855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2330.4</v>
      </c>
      <c r="D45" s="2">
        <f>'PR-RAS'!E49</f>
        <v>3521</v>
      </c>
      <c r="E45" s="2">
        <v>0</v>
      </c>
      <c r="F45" s="2">
        <v>0</v>
      </c>
      <c r="G45" s="3">
        <f t="shared" si="0"/>
        <v>412.38559999999995</v>
      </c>
      <c r="H45" s="3">
        <f t="shared" si="1"/>
        <v>0.40000000000009095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2330.4</v>
      </c>
      <c r="D64" s="2">
        <f>'PR-RAS'!E68</f>
        <v>3521</v>
      </c>
      <c r="E64" s="2">
        <v>0</v>
      </c>
      <c r="F64" s="2">
        <v>0</v>
      </c>
      <c r="G64" s="3">
        <f t="shared" si="0"/>
        <v>590.46119999999996</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2330.4</v>
      </c>
      <c r="D65" s="2">
        <f>'PR-RAS'!E69</f>
        <v>3521</v>
      </c>
      <c r="E65" s="2">
        <v>0</v>
      </c>
      <c r="F65" s="2">
        <v>0</v>
      </c>
      <c r="G65" s="3">
        <f t="shared" si="0"/>
        <v>599.83359999999993</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4.82</v>
      </c>
      <c r="D78" s="2">
        <f>'PR-RAS'!E82</f>
        <v>6.34</v>
      </c>
      <c r="E78" s="2">
        <v>0</v>
      </c>
      <c r="F78" s="2">
        <v>0</v>
      </c>
      <c r="G78" s="3">
        <f t="shared" si="0"/>
        <v>1.3474999999999999</v>
      </c>
      <c r="H78" s="3">
        <f t="shared" si="1"/>
        <v>0.51999999999999957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4.82</v>
      </c>
      <c r="D79" s="2">
        <f>'PR-RAS'!E83</f>
        <v>6.34</v>
      </c>
      <c r="E79" s="2">
        <v>0</v>
      </c>
      <c r="F79" s="2">
        <v>0</v>
      </c>
      <c r="G79" s="3">
        <f t="shared" si="0"/>
        <v>1.365</v>
      </c>
      <c r="H79" s="3">
        <f t="shared" si="1"/>
        <v>0.51999999999999957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4.82</v>
      </c>
      <c r="D81" s="2">
        <f>'PR-RAS'!E85</f>
        <v>6.34</v>
      </c>
      <c r="E81" s="2">
        <v>0</v>
      </c>
      <c r="F81" s="2">
        <v>0</v>
      </c>
      <c r="G81" s="3">
        <f t="shared" si="0"/>
        <v>1.4000000000000001</v>
      </c>
      <c r="H81" s="3">
        <f t="shared" si="1"/>
        <v>0.51999999999999957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198434.9</v>
      </c>
      <c r="D102" s="2">
        <f>'PR-RAS'!E106</f>
        <v>234237.44</v>
      </c>
      <c r="E102" s="2">
        <v>0</v>
      </c>
      <c r="F102" s="2">
        <v>0</v>
      </c>
      <c r="G102" s="3">
        <f t="shared" si="0"/>
        <v>67357.887780000005</v>
      </c>
      <c r="H102" s="3">
        <f t="shared" si="1"/>
        <v>0.54000000000814907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198434.9</v>
      </c>
      <c r="D108" s="2">
        <f>'PR-RAS'!E112</f>
        <v>234237.44</v>
      </c>
      <c r="E108" s="2">
        <v>0</v>
      </c>
      <c r="F108" s="2">
        <v>0</v>
      </c>
      <c r="G108" s="3">
        <f t="shared" si="0"/>
        <v>71359.346460000001</v>
      </c>
      <c r="H108" s="3">
        <f t="shared" si="1"/>
        <v>0.54000000000814907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198434.9</v>
      </c>
      <c r="D113" s="2">
        <f>'PR-RAS'!E117</f>
        <v>234237.44</v>
      </c>
      <c r="E113" s="2">
        <v>0</v>
      </c>
      <c r="F113" s="2">
        <v>0</v>
      </c>
      <c r="G113" s="3">
        <f t="shared" si="0"/>
        <v>74693.89536000001</v>
      </c>
      <c r="H113" s="3">
        <f t="shared" si="1"/>
        <v>0.54000000000814907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v>
      </c>
      <c r="D121" s="2">
        <f>'PR-RAS'!E125</f>
        <v>2947.35</v>
      </c>
      <c r="E121" s="2">
        <v>0</v>
      </c>
      <c r="F121" s="2">
        <v>0</v>
      </c>
      <c r="G121" s="3">
        <f t="shared" si="0"/>
        <v>767.36399999999992</v>
      </c>
      <c r="H121" s="3">
        <f t="shared" si="1"/>
        <v>0.34999999999990905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2947.35</v>
      </c>
      <c r="E125" s="2">
        <v>0</v>
      </c>
      <c r="F125" s="2">
        <v>0</v>
      </c>
      <c r="G125" s="3">
        <f t="shared" si="0"/>
        <v>792.94279999999992</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2947.35</v>
      </c>
      <c r="E126" s="2">
        <v>0</v>
      </c>
      <c r="F126" s="2">
        <v>0</v>
      </c>
      <c r="G126" s="3">
        <f t="shared" si="0"/>
        <v>799.33749999999998</v>
      </c>
      <c r="H126" s="3">
        <f t="shared" si="1"/>
        <v>0.34999999999990905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676947.55</v>
      </c>
      <c r="D130" s="2">
        <f>'PR-RAS'!E134</f>
        <v>978338.69</v>
      </c>
      <c r="E130" s="2">
        <v>0</v>
      </c>
      <c r="F130" s="2">
        <v>0</v>
      </c>
      <c r="G130" s="3">
        <f t="shared" si="0"/>
        <v>339737.61596999998</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676947.55</v>
      </c>
      <c r="D131" s="2">
        <f>'PR-RAS'!E135</f>
        <v>978338.69</v>
      </c>
      <c r="E131" s="2">
        <v>0</v>
      </c>
      <c r="F131" s="2">
        <v>0</v>
      </c>
      <c r="G131" s="3">
        <f t="shared" si="0"/>
        <v>342371.24089999998</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676947.55</v>
      </c>
      <c r="D132" s="2">
        <f>'PR-RAS'!E136</f>
        <v>978338.69</v>
      </c>
      <c r="E132" s="2">
        <v>0</v>
      </c>
      <c r="F132" s="2">
        <v>0</v>
      </c>
      <c r="G132" s="3">
        <f t="shared" si="0"/>
        <v>345004.86582999997</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880385.86</v>
      </c>
      <c r="D148" s="2">
        <f>'PR-RAS'!E152</f>
        <v>1183745.79</v>
      </c>
      <c r="E148" s="2">
        <v>0</v>
      </c>
      <c r="F148" s="2">
        <v>0</v>
      </c>
      <c r="G148" s="3">
        <f t="shared" si="0"/>
        <v>477437.98367999995</v>
      </c>
      <c r="H148" s="3">
        <f t="shared" si="1"/>
        <v>0.34999999997671694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709801.65</v>
      </c>
      <c r="D149" s="2">
        <f>'PR-RAS'!E153</f>
        <v>976094.27</v>
      </c>
      <c r="E149" s="2">
        <v>0</v>
      </c>
      <c r="F149" s="2">
        <v>0</v>
      </c>
      <c r="G149" s="3">
        <f t="shared" si="0"/>
        <v>393974.54811999999</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584262.88</v>
      </c>
      <c r="D150" s="2">
        <f>'PR-RAS'!E154</f>
        <v>806068.18</v>
      </c>
      <c r="E150" s="2">
        <v>0</v>
      </c>
      <c r="F150" s="2">
        <v>0</v>
      </c>
      <c r="G150" s="3">
        <f t="shared" si="0"/>
        <v>327263.48676</v>
      </c>
      <c r="H150" s="3">
        <f t="shared" si="1"/>
        <v>0.30000000004656613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584262.88</v>
      </c>
      <c r="D151" s="2">
        <f>'PR-RAS'!E155</f>
        <v>806068.18</v>
      </c>
      <c r="E151" s="2">
        <v>0</v>
      </c>
      <c r="F151" s="2">
        <v>0</v>
      </c>
      <c r="G151" s="3">
        <f t="shared" si="0"/>
        <v>329459.886</v>
      </c>
      <c r="H151" s="3">
        <f t="shared" si="1"/>
        <v>0.30000000004656613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29170</v>
      </c>
      <c r="D155" s="2">
        <f>'PR-RAS'!E159</f>
        <v>37749.089999999997</v>
      </c>
      <c r="E155" s="2">
        <v>0</v>
      </c>
      <c r="F155" s="2">
        <v>0</v>
      </c>
      <c r="G155" s="3">
        <f t="shared" si="0"/>
        <v>16118.899719999999</v>
      </c>
      <c r="H155" s="3">
        <f t="shared" si="1"/>
        <v>8.999999999650754E-2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96368.77</v>
      </c>
      <c r="D156" s="2">
        <f>'PR-RAS'!E160</f>
        <v>132277</v>
      </c>
      <c r="E156" s="2">
        <v>0</v>
      </c>
      <c r="F156" s="2">
        <v>0</v>
      </c>
      <c r="G156" s="3">
        <f t="shared" si="0"/>
        <v>55943.029350000004</v>
      </c>
      <c r="H156" s="3">
        <f t="shared" si="1"/>
        <v>0.22999999999592546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96368.77</v>
      </c>
      <c r="D158" s="2">
        <f>'PR-RAS'!E162</f>
        <v>132277</v>
      </c>
      <c r="E158" s="2">
        <v>0</v>
      </c>
      <c r="F158" s="2">
        <v>0</v>
      </c>
      <c r="G158" s="3">
        <f t="shared" si="0"/>
        <v>56664.874890000006</v>
      </c>
      <c r="H158" s="3">
        <f t="shared" si="1"/>
        <v>0.22999999999592546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169347.07</v>
      </c>
      <c r="D160" s="2">
        <f>'PR-RAS'!E164</f>
        <v>204408.24</v>
      </c>
      <c r="E160" s="2">
        <v>0</v>
      </c>
      <c r="F160" s="2">
        <v>0</v>
      </c>
      <c r="G160" s="3">
        <f t="shared" si="0"/>
        <v>91928.004450000008</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17303.919999999998</v>
      </c>
      <c r="D161" s="2">
        <f>'PR-RAS'!E165</f>
        <v>17544.14</v>
      </c>
      <c r="E161" s="2">
        <v>0</v>
      </c>
      <c r="F161" s="2">
        <v>0</v>
      </c>
      <c r="G161" s="3">
        <f t="shared" si="0"/>
        <v>8382.7520000000004</v>
      </c>
      <c r="H161" s="3">
        <f t="shared" si="1"/>
        <v>0.22000000000116415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75.8</v>
      </c>
      <c r="D162" s="2">
        <f>'PR-RAS'!E166</f>
        <v>75</v>
      </c>
      <c r="E162" s="2">
        <v>0</v>
      </c>
      <c r="F162" s="2">
        <v>0</v>
      </c>
      <c r="G162" s="3">
        <f t="shared" si="0"/>
        <v>36.3538</v>
      </c>
      <c r="H162" s="3">
        <f t="shared" si="1"/>
        <v>0.20000000000000284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12288.17</v>
      </c>
      <c r="D163" s="2">
        <f>'PR-RAS'!E167</f>
        <v>15252.06</v>
      </c>
      <c r="E163" s="2">
        <v>0</v>
      </c>
      <c r="F163" s="2">
        <v>0</v>
      </c>
      <c r="G163" s="3">
        <f t="shared" si="0"/>
        <v>6932.3509800000002</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3912.45</v>
      </c>
      <c r="D164" s="2">
        <f>'PR-RAS'!E168</f>
        <v>1525.58</v>
      </c>
      <c r="E164" s="2">
        <v>0</v>
      </c>
      <c r="F164" s="2">
        <v>0</v>
      </c>
      <c r="G164" s="3">
        <f t="shared" si="0"/>
        <v>1135.06843</v>
      </c>
      <c r="H164" s="3">
        <f t="shared" si="1"/>
        <v>0.86999999999989086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1027.5</v>
      </c>
      <c r="D165" s="2">
        <f>'PR-RAS'!E169</f>
        <v>691.5</v>
      </c>
      <c r="E165" s="2">
        <v>0</v>
      </c>
      <c r="F165" s="2">
        <v>0</v>
      </c>
      <c r="G165" s="3">
        <f t="shared" si="0"/>
        <v>395.322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89922.71</v>
      </c>
      <c r="D166" s="2">
        <f>'PR-RAS'!E170</f>
        <v>107212.73999999998</v>
      </c>
      <c r="E166" s="2">
        <v>0</v>
      </c>
      <c r="F166" s="2">
        <v>0</v>
      </c>
      <c r="G166" s="3">
        <f t="shared" si="0"/>
        <v>50217.451349999996</v>
      </c>
      <c r="H166" s="3">
        <f t="shared" si="1"/>
        <v>0.5500000000174623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24690.37</v>
      </c>
      <c r="D167" s="2">
        <f>'PR-RAS'!E171</f>
        <v>26934.9</v>
      </c>
      <c r="E167" s="2">
        <v>0</v>
      </c>
      <c r="F167" s="2">
        <v>0</v>
      </c>
      <c r="G167" s="3">
        <f t="shared" si="0"/>
        <v>13040.988220000001</v>
      </c>
      <c r="H167" s="3">
        <f t="shared" si="1"/>
        <v>0.46999999999752617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46556.65</v>
      </c>
      <c r="D168" s="2">
        <f>'PR-RAS'!E172</f>
        <v>60216.78</v>
      </c>
      <c r="E168" s="2">
        <v>0</v>
      </c>
      <c r="F168" s="2">
        <v>0</v>
      </c>
      <c r="G168" s="3">
        <f t="shared" si="0"/>
        <v>27887.36507</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7001.72</v>
      </c>
      <c r="D169" s="2">
        <f>'PR-RAS'!E173</f>
        <v>9424.51</v>
      </c>
      <c r="E169" s="2">
        <v>0</v>
      </c>
      <c r="F169" s="2">
        <v>0</v>
      </c>
      <c r="G169" s="3">
        <f t="shared" si="0"/>
        <v>4342.924320000001</v>
      </c>
      <c r="H169" s="3">
        <f t="shared" si="1"/>
        <v>0.76999999999952706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326.75</v>
      </c>
      <c r="D170" s="2">
        <f>'PR-RAS'!E174</f>
        <v>1136.29</v>
      </c>
      <c r="E170" s="2">
        <v>0</v>
      </c>
      <c r="F170" s="2">
        <v>0</v>
      </c>
      <c r="G170" s="3">
        <f t="shared" si="0"/>
        <v>439.28676999999999</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11347.22</v>
      </c>
      <c r="D171" s="2">
        <f>'PR-RAS'!E175</f>
        <v>9500.26</v>
      </c>
      <c r="E171" s="2">
        <v>0</v>
      </c>
      <c r="F171" s="2">
        <v>0</v>
      </c>
      <c r="G171" s="3">
        <f t="shared" si="0"/>
        <v>5159.1157999999996</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58530.240000000005</v>
      </c>
      <c r="D174" s="2">
        <f>'PR-RAS'!E178</f>
        <v>74476.659999999989</v>
      </c>
      <c r="E174" s="2">
        <v>0</v>
      </c>
      <c r="F174" s="2">
        <v>0</v>
      </c>
      <c r="G174" s="3">
        <f t="shared" si="0"/>
        <v>35894.655879999998</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6032.99</v>
      </c>
      <c r="D175" s="2">
        <f>'PR-RAS'!E179</f>
        <v>5868.83</v>
      </c>
      <c r="E175" s="2">
        <v>0</v>
      </c>
      <c r="F175" s="2">
        <v>0</v>
      </c>
      <c r="G175" s="3">
        <f t="shared" si="0"/>
        <v>3092.0931</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8151.85</v>
      </c>
      <c r="D176" s="2">
        <f>'PR-RAS'!E180</f>
        <v>15063.9</v>
      </c>
      <c r="E176" s="2">
        <v>0</v>
      </c>
      <c r="F176" s="2">
        <v>0</v>
      </c>
      <c r="G176" s="3">
        <f t="shared" si="0"/>
        <v>6698.9387500000003</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116.82</v>
      </c>
      <c r="D177" s="2">
        <f>'PR-RAS'!E181</f>
        <v>138.06</v>
      </c>
      <c r="E177" s="2">
        <v>0</v>
      </c>
      <c r="F177" s="2">
        <v>0</v>
      </c>
      <c r="G177" s="3">
        <f t="shared" si="0"/>
        <v>69.157439999999994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6514.96</v>
      </c>
      <c r="D178" s="2">
        <f>'PR-RAS'!E182</f>
        <v>9473.68</v>
      </c>
      <c r="E178" s="2">
        <v>0</v>
      </c>
      <c r="F178" s="2">
        <v>0</v>
      </c>
      <c r="G178" s="3">
        <f t="shared" si="0"/>
        <v>4506.8306400000001</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5972.49</v>
      </c>
      <c r="D179" s="2">
        <f>'PR-RAS'!E183</f>
        <v>0</v>
      </c>
      <c r="E179" s="2">
        <v>0</v>
      </c>
      <c r="F179" s="2">
        <v>0</v>
      </c>
      <c r="G179" s="3">
        <f t="shared" si="0"/>
        <v>1063.10322</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2731.96</v>
      </c>
      <c r="D180" s="2">
        <f>'PR-RAS'!E184</f>
        <v>5130.9799999999996</v>
      </c>
      <c r="E180" s="2">
        <v>0</v>
      </c>
      <c r="F180" s="2">
        <v>0</v>
      </c>
      <c r="G180" s="3">
        <f t="shared" si="0"/>
        <v>2325.9116799999997</v>
      </c>
      <c r="H180" s="3">
        <f t="shared" si="1"/>
        <v>6.0000000000400178E-2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13108.51</v>
      </c>
      <c r="D181" s="2">
        <f>'PR-RAS'!E185</f>
        <v>16471.43</v>
      </c>
      <c r="E181" s="2">
        <v>0</v>
      </c>
      <c r="F181" s="2">
        <v>0</v>
      </c>
      <c r="G181" s="3">
        <f t="shared" si="0"/>
        <v>8289.2466000000004</v>
      </c>
      <c r="H181" s="3">
        <f t="shared" si="1"/>
        <v>0.92000000000007276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8722.69</v>
      </c>
      <c r="D182" s="2">
        <f>'PR-RAS'!E186</f>
        <v>11769.88</v>
      </c>
      <c r="E182" s="2">
        <v>0</v>
      </c>
      <c r="F182" s="2">
        <v>0</v>
      </c>
      <c r="G182" s="3">
        <f t="shared" si="0"/>
        <v>5839.5034499999992</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7177.97</v>
      </c>
      <c r="D183" s="2">
        <f>'PR-RAS'!E187</f>
        <v>10559.9</v>
      </c>
      <c r="E183" s="2">
        <v>0</v>
      </c>
      <c r="F183" s="2">
        <v>0</v>
      </c>
      <c r="G183" s="3">
        <f t="shared" si="0"/>
        <v>5150.1941399999996</v>
      </c>
      <c r="H183" s="3">
        <f t="shared" si="1"/>
        <v>0.13000000000010914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3590.2</v>
      </c>
      <c r="D190" s="2">
        <f>'PR-RAS'!E194</f>
        <v>5174.7</v>
      </c>
      <c r="E190" s="2">
        <v>0</v>
      </c>
      <c r="F190" s="2">
        <v>0</v>
      </c>
      <c r="G190" s="3">
        <f t="shared" si="0"/>
        <v>2634.5843999999997</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1105.82</v>
      </c>
      <c r="D191" s="2">
        <f>'PR-RAS'!E195</f>
        <v>627.08000000000004</v>
      </c>
      <c r="E191" s="2">
        <v>0</v>
      </c>
      <c r="F191" s="2">
        <v>0</v>
      </c>
      <c r="G191" s="3">
        <f t="shared" si="0"/>
        <v>448.39620000000002</v>
      </c>
      <c r="H191" s="3">
        <f t="shared" si="1"/>
        <v>0.26000000000010459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1707.28</v>
      </c>
      <c r="D192" s="2">
        <f>'PR-RAS'!E196</f>
        <v>1859.9</v>
      </c>
      <c r="E192" s="2">
        <v>0</v>
      </c>
      <c r="F192" s="2">
        <v>0</v>
      </c>
      <c r="G192" s="3">
        <f t="shared" si="0"/>
        <v>1036.5722800000001</v>
      </c>
      <c r="H192" s="3">
        <f t="shared" si="1"/>
        <v>0.37999999999988177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717.1</v>
      </c>
      <c r="D193" s="2">
        <f>'PR-RAS'!E197</f>
        <v>2475</v>
      </c>
      <c r="E193" s="2">
        <v>0</v>
      </c>
      <c r="F193" s="2">
        <v>0</v>
      </c>
      <c r="G193" s="3">
        <f t="shared" si="0"/>
        <v>1088.0832</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132.72</v>
      </c>
      <c r="E194" s="2">
        <v>0</v>
      </c>
      <c r="F194" s="2">
        <v>0</v>
      </c>
      <c r="G194" s="3">
        <f t="shared" si="0"/>
        <v>62.809919999999998</v>
      </c>
      <c r="H194" s="3">
        <f t="shared" si="1"/>
        <v>0.28000000000000114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80</v>
      </c>
      <c r="E197" s="2">
        <v>0</v>
      </c>
      <c r="F197" s="2">
        <v>0</v>
      </c>
      <c r="G197" s="3">
        <f t="shared" si="0"/>
        <v>31.36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1237.1400000000001</v>
      </c>
      <c r="D198" s="2">
        <f>'PR-RAS'!E202</f>
        <v>1633.43</v>
      </c>
      <c r="E198" s="2">
        <v>0</v>
      </c>
      <c r="F198" s="2">
        <v>0</v>
      </c>
      <c r="G198" s="3">
        <f t="shared" si="0"/>
        <v>887.28800000000001</v>
      </c>
      <c r="H198" s="3">
        <f t="shared" si="1"/>
        <v>0.57000000000016371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1237.1400000000001</v>
      </c>
      <c r="D212" s="2">
        <f>'PR-RAS'!E216</f>
        <v>1633.43</v>
      </c>
      <c r="E212" s="2">
        <v>0</v>
      </c>
      <c r="F212" s="2">
        <v>0</v>
      </c>
      <c r="G212" s="3">
        <f t="shared" si="0"/>
        <v>950.34399999999994</v>
      </c>
      <c r="H212" s="3">
        <f t="shared" si="1"/>
        <v>0.57000000000016371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1237.1400000000001</v>
      </c>
      <c r="D213" s="2">
        <f>'PR-RAS'!E217</f>
        <v>1633.43</v>
      </c>
      <c r="E213" s="2">
        <v>0</v>
      </c>
      <c r="F213" s="2">
        <v>0</v>
      </c>
      <c r="G213" s="3">
        <f t="shared" si="0"/>
        <v>954.84799999999996</v>
      </c>
      <c r="H213" s="3">
        <f t="shared" si="1"/>
        <v>0.57000000000016371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1609.85</v>
      </c>
      <c r="E269" s="2">
        <v>0</v>
      </c>
      <c r="F269" s="2">
        <v>0</v>
      </c>
      <c r="G269" s="3">
        <f t="shared" si="0"/>
        <v>862.87959999999998</v>
      </c>
      <c r="H269" s="3">
        <f t="shared" si="1"/>
        <v>0.15000000000009095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1609.85</v>
      </c>
      <c r="E270" s="2">
        <v>0</v>
      </c>
      <c r="F270" s="2">
        <v>0</v>
      </c>
      <c r="G270" s="3">
        <f t="shared" si="0"/>
        <v>866.09929999999997</v>
      </c>
      <c r="H270" s="3">
        <f t="shared" si="1"/>
        <v>0.15000000000009095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1609.85</v>
      </c>
      <c r="E271" s="2">
        <v>0</v>
      </c>
      <c r="F271" s="2">
        <v>0</v>
      </c>
      <c r="G271" s="3">
        <f t="shared" si="0"/>
        <v>869.31899999999996</v>
      </c>
      <c r="H271" s="3">
        <f t="shared" si="1"/>
        <v>0.15000000000009095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880385.86</v>
      </c>
      <c r="D295" s="2">
        <f>'PR-RAS'!E299</f>
        <v>1183745.79</v>
      </c>
      <c r="E295" s="2">
        <v>0</v>
      </c>
      <c r="F295" s="2">
        <v>0</v>
      </c>
      <c r="G295" s="3">
        <f t="shared" si="12"/>
        <v>954875.96735999989</v>
      </c>
      <c r="H295" s="3">
        <f t="shared" si="13"/>
        <v>0.34999999997671694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35305.029999999795</v>
      </c>
      <c r="E296" s="2">
        <v>0</v>
      </c>
      <c r="F296" s="2">
        <v>0</v>
      </c>
      <c r="G296" s="3">
        <f t="shared" si="12"/>
        <v>20829.967699999877</v>
      </c>
      <c r="H296" s="3">
        <f t="shared" si="13"/>
        <v>2.9999999795109034E-2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2168.1899999999441</v>
      </c>
      <c r="D297" s="2">
        <f>'PR-RAS'!E301</f>
        <v>0</v>
      </c>
      <c r="E297" s="2">
        <v>0</v>
      </c>
      <c r="F297" s="2">
        <v>0</v>
      </c>
      <c r="G297" s="3">
        <f t="shared" si="12"/>
        <v>641.78423999998347</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8577.23</v>
      </c>
      <c r="D298" s="2">
        <f>'PR-RAS'!E302</f>
        <v>3395.29</v>
      </c>
      <c r="E298" s="2">
        <v>0</v>
      </c>
      <c r="F298" s="2">
        <v>0</v>
      </c>
      <c r="G298" s="3">
        <f t="shared" si="12"/>
        <v>4564.2395699999997</v>
      </c>
      <c r="H298" s="3">
        <f t="shared" si="13"/>
        <v>0.51999999999952706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3231</v>
      </c>
      <c r="E303" s="2">
        <v>0</v>
      </c>
      <c r="F303" s="2">
        <v>0</v>
      </c>
      <c r="G303" s="3">
        <f t="shared" si="12"/>
        <v>1951.5239999999999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3231</v>
      </c>
      <c r="E316" s="2">
        <v>0</v>
      </c>
      <c r="F316" s="2">
        <v>0</v>
      </c>
      <c r="G316" s="3">
        <f t="shared" si="12"/>
        <v>2035.53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3231</v>
      </c>
      <c r="E322" s="2">
        <v>0</v>
      </c>
      <c r="F322" s="2">
        <v>0</v>
      </c>
      <c r="G322" s="3">
        <f t="shared" si="12"/>
        <v>2074.3020000000001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3231</v>
      </c>
      <c r="E323" s="2">
        <v>0</v>
      </c>
      <c r="F323" s="2">
        <v>0</v>
      </c>
      <c r="G323" s="3">
        <f t="shared" si="12"/>
        <v>2080.7640000000001</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3013.75</v>
      </c>
      <c r="D355" s="2">
        <f>'PR-RAS'!E360</f>
        <v>1830</v>
      </c>
      <c r="E355" s="2">
        <v>0</v>
      </c>
      <c r="F355" s="2">
        <v>0</v>
      </c>
      <c r="G355" s="3">
        <f t="shared" si="12"/>
        <v>2362.5074999999997</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3013.75</v>
      </c>
      <c r="D368" s="2">
        <f>'PR-RAS'!E373</f>
        <v>1830</v>
      </c>
      <c r="E368" s="2">
        <v>0</v>
      </c>
      <c r="F368" s="2">
        <v>0</v>
      </c>
      <c r="G368" s="3">
        <f t="shared" si="12"/>
        <v>2449.2662500000001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3013.75</v>
      </c>
      <c r="D374" s="2">
        <f>'PR-RAS'!E379</f>
        <v>1830</v>
      </c>
      <c r="E374" s="2">
        <v>0</v>
      </c>
      <c r="F374" s="2">
        <v>0</v>
      </c>
      <c r="G374" s="3">
        <f t="shared" si="12"/>
        <v>2489.3087500000001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3013.75</v>
      </c>
      <c r="D375" s="2">
        <f>'PR-RAS'!E380</f>
        <v>1830</v>
      </c>
      <c r="E375" s="2">
        <v>0</v>
      </c>
      <c r="F375" s="2">
        <v>0</v>
      </c>
      <c r="G375" s="3">
        <f t="shared" si="12"/>
        <v>2495.9825000000001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1401</v>
      </c>
      <c r="E412" s="2">
        <v>0</v>
      </c>
      <c r="F412" s="2">
        <v>0</v>
      </c>
      <c r="G412" s="3">
        <f t="shared" si="12"/>
        <v>1151.6219999999998</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3013.75</v>
      </c>
      <c r="D413" s="2">
        <f>'PR-RAS'!E418</f>
        <v>0</v>
      </c>
      <c r="E413" s="2">
        <v>0</v>
      </c>
      <c r="F413" s="2">
        <v>0</v>
      </c>
      <c r="G413" s="3">
        <f t="shared" si="12"/>
        <v>1241.665</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878217.67</v>
      </c>
      <c r="D417" s="2">
        <f>'PR-RAS'!E422</f>
        <v>1222281.8199999998</v>
      </c>
      <c r="E417" s="2">
        <v>0</v>
      </c>
      <c r="F417" s="2">
        <v>0</v>
      </c>
      <c r="G417" s="3">
        <f t="shared" si="12"/>
        <v>1382277.0249599998</v>
      </c>
      <c r="H417" s="3">
        <f t="shared" si="13"/>
        <v>0.51000000012572855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883399.61</v>
      </c>
      <c r="D418" s="2">
        <f>'PR-RAS'!E423</f>
        <v>1185575.79</v>
      </c>
      <c r="E418" s="2">
        <v>0</v>
      </c>
      <c r="F418" s="2">
        <v>0</v>
      </c>
      <c r="G418" s="3">
        <f t="shared" si="12"/>
        <v>1357147.84623</v>
      </c>
      <c r="H418" s="3">
        <f t="shared" si="13"/>
        <v>0.59999999997671694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36706.029999999795</v>
      </c>
      <c r="E419" s="2">
        <v>0</v>
      </c>
      <c r="F419" s="2">
        <v>0</v>
      </c>
      <c r="G419" s="3">
        <f t="shared" si="12"/>
        <v>30686.241079999829</v>
      </c>
      <c r="H419" s="3">
        <f t="shared" si="13"/>
        <v>2.9999999795109034E-2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5181.9399999999441</v>
      </c>
      <c r="D420" s="2">
        <f>'PR-RAS'!E425</f>
        <v>0</v>
      </c>
      <c r="E420" s="2">
        <v>0</v>
      </c>
      <c r="F420" s="2">
        <v>0</v>
      </c>
      <c r="G420" s="3">
        <f t="shared" si="12"/>
        <v>2171.2328599999764</v>
      </c>
      <c r="H420" s="3">
        <f t="shared" si="13"/>
        <v>6.0000000055879354E-2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8577.23</v>
      </c>
      <c r="D421" s="2">
        <f>'PR-RAS'!E426</f>
        <v>3395.29</v>
      </c>
      <c r="E421" s="2">
        <v>0</v>
      </c>
      <c r="F421" s="2">
        <v>0</v>
      </c>
      <c r="G421" s="3">
        <f t="shared" si="12"/>
        <v>6454.4802</v>
      </c>
      <c r="H421" s="3">
        <f t="shared" si="13"/>
        <v>0.51999999999952706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878217.67</v>
      </c>
      <c r="D637" s="2">
        <f>'PR-RAS'!E643</f>
        <v>1222281.8199999998</v>
      </c>
      <c r="E637" s="2">
        <v>0</v>
      </c>
      <c r="F637" s="2">
        <v>0</v>
      </c>
      <c r="G637" s="3">
        <f t="shared" si="14"/>
        <v>2113288.91316</v>
      </c>
      <c r="H637" s="3">
        <f t="shared" si="15"/>
        <v>0.51000000012572855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883399.61</v>
      </c>
      <c r="D638" s="2">
        <f>'PR-RAS'!E644</f>
        <v>1185575.79</v>
      </c>
      <c r="E638" s="2">
        <v>0</v>
      </c>
      <c r="F638" s="2">
        <v>0</v>
      </c>
      <c r="G638" s="3">
        <f t="shared" si="14"/>
        <v>2073149.10803</v>
      </c>
      <c r="H638" s="3">
        <f t="shared" si="15"/>
        <v>0.59999999997671694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36706.029999999795</v>
      </c>
      <c r="E639" s="2">
        <v>0</v>
      </c>
      <c r="F639" s="2">
        <v>0</v>
      </c>
      <c r="G639" s="3">
        <f t="shared" si="14"/>
        <v>46836.894279999739</v>
      </c>
      <c r="H639" s="3">
        <f t="shared" si="15"/>
        <v>2.9999999795109034E-2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5181.9399999999441</v>
      </c>
      <c r="D640" s="2">
        <f>'PR-RAS'!E646</f>
        <v>0</v>
      </c>
      <c r="E640" s="2">
        <v>0</v>
      </c>
      <c r="F640" s="2">
        <v>0</v>
      </c>
      <c r="G640" s="3">
        <f t="shared" si="14"/>
        <v>3311.2596599999642</v>
      </c>
      <c r="H640" s="3">
        <f t="shared" si="15"/>
        <v>6.0000000055879354E-2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8577.23</v>
      </c>
      <c r="D641" s="2">
        <f>'PR-RAS'!E647</f>
        <v>3395.29</v>
      </c>
      <c r="E641" s="2">
        <v>0</v>
      </c>
      <c r="F641" s="2">
        <v>0</v>
      </c>
      <c r="G641" s="3">
        <f t="shared" si="14"/>
        <v>9835.3984</v>
      </c>
      <c r="H641" s="3">
        <f t="shared" si="15"/>
        <v>0.51999999999952706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3395.2900000000554</v>
      </c>
      <c r="D643" s="2">
        <f>'PR-RAS'!E649</f>
        <v>40101.319999999796</v>
      </c>
      <c r="E643" s="2">
        <v>0</v>
      </c>
      <c r="F643" s="2">
        <v>0</v>
      </c>
      <c r="G643" s="3">
        <f t="shared" si="14"/>
        <v>53669.871059999772</v>
      </c>
      <c r="H643" s="3">
        <f t="shared" si="15"/>
        <v>0.60999999985142495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69220.960000000006</v>
      </c>
      <c r="D645" s="2">
        <f>'PR-RAS'!E651</f>
        <v>0</v>
      </c>
      <c r="E645" s="2">
        <v>0</v>
      </c>
      <c r="F645" s="2">
        <v>0</v>
      </c>
      <c r="G645" s="3">
        <f t="shared" si="14"/>
        <v>44578.298240000004</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6413.79</v>
      </c>
      <c r="D646" s="2">
        <f>'PR-RAS'!E653</f>
        <v>2219.87</v>
      </c>
      <c r="E646" s="2">
        <v>0</v>
      </c>
      <c r="F646" s="2">
        <v>0</v>
      </c>
      <c r="G646" s="3">
        <f t="shared" si="14"/>
        <v>7000.5268499999993</v>
      </c>
      <c r="H646" s="3">
        <f t="shared" si="15"/>
        <v>0.34000000000014552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886311.96</v>
      </c>
      <c r="D647" s="2">
        <f>'PR-RAS'!E654</f>
        <v>1235196.96</v>
      </c>
      <c r="E647" s="2">
        <v>0</v>
      </c>
      <c r="F647" s="2">
        <v>0</v>
      </c>
      <c r="G647" s="3">
        <f t="shared" si="14"/>
        <v>2168431.9984800001</v>
      </c>
      <c r="H647" s="3">
        <f t="shared" si="15"/>
        <v>8.0000000074505806E-2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890505.88</v>
      </c>
      <c r="D648" s="2">
        <f>'PR-RAS'!E655</f>
        <v>1200394.6599999999</v>
      </c>
      <c r="E648" s="2">
        <v>0</v>
      </c>
      <c r="F648" s="2">
        <v>0</v>
      </c>
      <c r="G648" s="3">
        <f t="shared" si="14"/>
        <v>2129467.9943999997</v>
      </c>
      <c r="H648" s="3">
        <f t="shared" si="15"/>
        <v>0.46000000007916242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2219.8699999999953</v>
      </c>
      <c r="D649" s="2">
        <f>'PR-RAS'!E656</f>
        <v>37022.170000000158</v>
      </c>
      <c r="E649" s="2">
        <v>0</v>
      </c>
      <c r="F649" s="2">
        <v>0</v>
      </c>
      <c r="G649" s="3">
        <f t="shared" si="14"/>
        <v>49419.2080800002</v>
      </c>
      <c r="H649" s="3">
        <f t="shared" si="15"/>
        <v>0.30000000016298145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45</v>
      </c>
      <c r="E651" s="2">
        <v>0</v>
      </c>
      <c r="F651" s="2">
        <v>0</v>
      </c>
      <c r="G651" s="3">
        <f t="shared" si="14"/>
        <v>84.5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42</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2330.4</v>
      </c>
      <c r="D676" s="2">
        <f>'PR-RAS'!E683</f>
        <v>3521</v>
      </c>
      <c r="E676" s="2">
        <v>0</v>
      </c>
      <c r="F676" s="2">
        <v>0</v>
      </c>
      <c r="G676" s="3">
        <f t="shared" si="14"/>
        <v>6326.37</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198434.9</v>
      </c>
      <c r="D717" s="2">
        <f>'PR-RAS'!E724</f>
        <v>234237.44</v>
      </c>
      <c r="E717" s="2">
        <v>0</v>
      </c>
      <c r="F717" s="2">
        <v>0</v>
      </c>
      <c r="G717" s="3">
        <f t="shared" si="14"/>
        <v>477507.40247999999</v>
      </c>
      <c r="H717" s="3">
        <f t="shared" si="15"/>
        <v>0.54000000000814907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12288.17</v>
      </c>
      <c r="D727" s="2">
        <f>'PR-RAS'!E734</f>
        <v>15252.06</v>
      </c>
      <c r="E727" s="2">
        <v>0</v>
      </c>
      <c r="F727" s="2">
        <v>0</v>
      </c>
      <c r="G727" s="3">
        <f t="shared" si="14"/>
        <v>31067.202539999998</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2731.96</v>
      </c>
      <c r="D729" s="2">
        <f>'PR-RAS'!E736</f>
        <v>5130.9799999999996</v>
      </c>
      <c r="E729" s="2">
        <v>0</v>
      </c>
      <c r="F729" s="2">
        <v>0</v>
      </c>
      <c r="G729" s="3">
        <f t="shared" si="14"/>
        <v>9459.5737599999993</v>
      </c>
      <c r="H729" s="3">
        <f t="shared" si="15"/>
        <v>6.0000000000400178E-2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96080.580000000031</v>
      </c>
      <c r="D1011" s="7">
        <f>BILANCA!E6</f>
        <v>58250.390000000007</v>
      </c>
      <c r="E1011" s="7">
        <v>0</v>
      </c>
      <c r="F1011" s="7">
        <v>0</v>
      </c>
      <c r="G1011" s="8">
        <f t="shared" ref="G1011:G1306" si="38">B1011/1000*C1011+B1011/500*D1011</f>
        <v>212.58136000000005</v>
      </c>
      <c r="H1011" s="8">
        <f t="shared" si="35"/>
        <v>0.80999999997584382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23516.660000000018</v>
      </c>
      <c r="D1012" s="2">
        <f>BILANCA!E7</f>
        <v>17621.48000000001</v>
      </c>
      <c r="E1012" s="2">
        <v>0</v>
      </c>
      <c r="F1012" s="2">
        <v>0</v>
      </c>
      <c r="G1012" s="3">
        <f t="shared" si="38"/>
        <v>117.51924000000008</v>
      </c>
      <c r="H1012" s="3">
        <f t="shared" si="35"/>
        <v>0.819999999992433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23516.660000000018</v>
      </c>
      <c r="D1017" s="2">
        <f>BILANCA!E12</f>
        <v>17621.48000000001</v>
      </c>
      <c r="E1017" s="2">
        <v>0</v>
      </c>
      <c r="F1017" s="2">
        <v>0</v>
      </c>
      <c r="G1017" s="3">
        <f t="shared" si="38"/>
        <v>411.31734000000029</v>
      </c>
      <c r="H1017" s="3">
        <f t="shared" si="35"/>
        <v>0.819999999992433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23516.660000000018</v>
      </c>
      <c r="D1024" s="2">
        <f>BILANCA!E19</f>
        <v>17621.48000000001</v>
      </c>
      <c r="E1024" s="2">
        <v>0</v>
      </c>
      <c r="F1024" s="2">
        <v>0</v>
      </c>
      <c r="G1024" s="3">
        <f t="shared" si="38"/>
        <v>822.63468000000057</v>
      </c>
      <c r="H1024" s="3">
        <f t="shared" si="35"/>
        <v>0.819999999992433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76049.960000000006</v>
      </c>
      <c r="D1025" s="2">
        <f>BILANCA!E20</f>
        <v>77879.960000000006</v>
      </c>
      <c r="E1025" s="2">
        <v>0</v>
      </c>
      <c r="F1025" s="2">
        <v>0</v>
      </c>
      <c r="G1025" s="3">
        <f t="shared" si="38"/>
        <v>3477.1482000000001</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1879.22</v>
      </c>
      <c r="D1026" s="2">
        <f>BILANCA!E21</f>
        <v>1879.22</v>
      </c>
      <c r="E1026" s="2">
        <v>0</v>
      </c>
      <c r="F1026" s="2">
        <v>0</v>
      </c>
      <c r="G1026" s="3">
        <f t="shared" si="38"/>
        <v>90.202560000000005</v>
      </c>
      <c r="H1026" s="3">
        <f t="shared" si="35"/>
        <v>0.44000000000005457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28885.51</v>
      </c>
      <c r="D1027" s="2">
        <f>BILANCA!E22</f>
        <v>28885.51</v>
      </c>
      <c r="E1027" s="2">
        <v>0</v>
      </c>
      <c r="F1027" s="2">
        <v>0</v>
      </c>
      <c r="G1027" s="3">
        <f t="shared" si="38"/>
        <v>1473.16101</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13106.38</v>
      </c>
      <c r="D1029" s="2">
        <f>BILANCA!E24</f>
        <v>13106.38</v>
      </c>
      <c r="E1029" s="2">
        <v>0</v>
      </c>
      <c r="F1029" s="2">
        <v>0</v>
      </c>
      <c r="G1029" s="3">
        <f t="shared" si="38"/>
        <v>747.06365999999991</v>
      </c>
      <c r="H1029" s="3">
        <f t="shared" si="35"/>
        <v>0.75999999999839929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28240.2</v>
      </c>
      <c r="D1031" s="2">
        <f>BILANCA!E26</f>
        <v>28240.2</v>
      </c>
      <c r="E1031" s="2">
        <v>0</v>
      </c>
      <c r="F1031" s="2">
        <v>0</v>
      </c>
      <c r="G1031" s="3">
        <f t="shared" si="38"/>
        <v>1779.1326000000001</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124644.61</v>
      </c>
      <c r="D1033" s="2">
        <f>BILANCA!E28</f>
        <v>132369.79</v>
      </c>
      <c r="E1033" s="2">
        <v>0</v>
      </c>
      <c r="F1033" s="2">
        <v>0</v>
      </c>
      <c r="G1033" s="3">
        <f t="shared" si="38"/>
        <v>8955.8363700000009</v>
      </c>
      <c r="H1033" s="3">
        <f t="shared" si="35"/>
        <v>0.59999999999126885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5462.3</v>
      </c>
      <c r="D1035" s="2">
        <f>BILANCA!E30</f>
        <v>5462.3</v>
      </c>
      <c r="E1035" s="2">
        <v>0</v>
      </c>
      <c r="F1035" s="2">
        <v>0</v>
      </c>
      <c r="G1035" s="3">
        <f t="shared" si="38"/>
        <v>409.67250000000001</v>
      </c>
      <c r="H1035" s="3">
        <f t="shared" si="35"/>
        <v>0.6000000000003638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5462.3</v>
      </c>
      <c r="D1039" s="2">
        <f>BILANCA!E34</f>
        <v>5462.3</v>
      </c>
      <c r="E1039" s="2">
        <v>0</v>
      </c>
      <c r="F1039" s="2">
        <v>0</v>
      </c>
      <c r="G1039" s="3">
        <f t="shared" si="38"/>
        <v>475.2201</v>
      </c>
      <c r="H1039" s="3">
        <f t="shared" si="35"/>
        <v>0.6000000000003638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72563.920000000013</v>
      </c>
      <c r="D1074" s="2">
        <f>BILANCA!E69</f>
        <v>40628.909999999996</v>
      </c>
      <c r="E1074" s="2">
        <v>0</v>
      </c>
      <c r="F1074" s="2">
        <v>0</v>
      </c>
      <c r="G1074" s="3">
        <f t="shared" si="38"/>
        <v>9844.5913600000003</v>
      </c>
      <c r="H1074" s="3">
        <f t="shared" si="35"/>
        <v>0.16999999999097781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2219.87</v>
      </c>
      <c r="D1075" s="2">
        <f>BILANCA!E70</f>
        <v>37022.17</v>
      </c>
      <c r="E1075" s="2">
        <v>0</v>
      </c>
      <c r="F1075" s="2">
        <v>0</v>
      </c>
      <c r="G1075" s="3">
        <f t="shared" si="38"/>
        <v>4957.1736499999997</v>
      </c>
      <c r="H1075" s="3">
        <f t="shared" si="35"/>
        <v>0.29999999999836291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2219.87</v>
      </c>
      <c r="D1076" s="2">
        <f>BILANCA!E71</f>
        <v>37022.17</v>
      </c>
      <c r="E1076" s="2">
        <v>0</v>
      </c>
      <c r="F1076" s="2">
        <v>0</v>
      </c>
      <c r="G1076" s="3">
        <f t="shared" si="38"/>
        <v>5033.43786</v>
      </c>
      <c r="H1076" s="3">
        <f t="shared" si="35"/>
        <v>0.29999999999836291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2219.87</v>
      </c>
      <c r="D1078" s="2">
        <f>BILANCA!E73</f>
        <v>0</v>
      </c>
      <c r="E1078" s="2">
        <v>0</v>
      </c>
      <c r="F1078" s="2">
        <v>0</v>
      </c>
      <c r="G1078" s="3">
        <f t="shared" si="38"/>
        <v>150.95116000000002</v>
      </c>
      <c r="H1078" s="3">
        <f t="shared" si="35"/>
        <v>0.13000000000010914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37022.17</v>
      </c>
      <c r="E1080" s="2">
        <v>0</v>
      </c>
      <c r="F1080" s="2">
        <v>0</v>
      </c>
      <c r="G1080" s="3">
        <f t="shared" si="38"/>
        <v>5183.1037999999999</v>
      </c>
      <c r="H1080" s="3">
        <f t="shared" si="35"/>
        <v>0.16999999999825377</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1123.0899999999999</v>
      </c>
      <c r="D1087" s="2">
        <f>BILANCA!E82</f>
        <v>3606.74</v>
      </c>
      <c r="E1087" s="2">
        <v>0</v>
      </c>
      <c r="F1087" s="2">
        <v>0</v>
      </c>
      <c r="G1087" s="3">
        <f t="shared" si="38"/>
        <v>641.91588999999999</v>
      </c>
      <c r="H1087" s="3">
        <f t="shared" si="35"/>
        <v>0.35000000000013642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1123.0899999999999</v>
      </c>
      <c r="D1092" s="2">
        <f>BILANCA!E87</f>
        <v>3606.74</v>
      </c>
      <c r="E1092" s="2">
        <v>0</v>
      </c>
      <c r="F1092" s="2">
        <v>0</v>
      </c>
      <c r="G1092" s="3">
        <f t="shared" si="38"/>
        <v>683.59874000000002</v>
      </c>
      <c r="H1092" s="3">
        <f t="shared" si="35"/>
        <v>0.35000000000013642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69220.960000000006</v>
      </c>
      <c r="D1176" s="2">
        <f>BILANCA!E171</f>
        <v>0</v>
      </c>
      <c r="E1176" s="2">
        <v>0</v>
      </c>
      <c r="F1176" s="2">
        <v>0</v>
      </c>
      <c r="G1176" s="3">
        <f t="shared" si="38"/>
        <v>11490.679360000002</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69220.960000000006</v>
      </c>
      <c r="D1179" s="2">
        <f>BILANCA!E174</f>
        <v>0</v>
      </c>
      <c r="E1179" s="2">
        <v>0</v>
      </c>
      <c r="F1179" s="2">
        <v>0</v>
      </c>
      <c r="G1179" s="3">
        <f t="shared" si="38"/>
        <v>11698.342240000002</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96080.58</v>
      </c>
      <c r="D1180" s="2">
        <f>BILANCA!E176</f>
        <v>58250.39</v>
      </c>
      <c r="E1180" s="2">
        <v>0</v>
      </c>
      <c r="F1180" s="2">
        <v>0</v>
      </c>
      <c r="G1180" s="3">
        <f t="shared" si="38"/>
        <v>36138.831200000001</v>
      </c>
      <c r="H1180" s="3">
        <f t="shared" si="41"/>
        <v>0.80999999999767169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69168.63</v>
      </c>
      <c r="D1181" s="2">
        <f>BILANCA!E177</f>
        <v>527.59</v>
      </c>
      <c r="E1181" s="2">
        <v>0</v>
      </c>
      <c r="F1181" s="2">
        <v>0</v>
      </c>
      <c r="G1181" s="3">
        <f t="shared" si="38"/>
        <v>12008.271510000002</v>
      </c>
      <c r="H1181" s="3">
        <f t="shared" si="41"/>
        <v>0.77999999999531155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69168.63</v>
      </c>
      <c r="D1182" s="2">
        <f>BILANCA!E178</f>
        <v>527.59</v>
      </c>
      <c r="E1182" s="2">
        <v>0</v>
      </c>
      <c r="F1182" s="2">
        <v>0</v>
      </c>
      <c r="G1182" s="3">
        <f t="shared" si="38"/>
        <v>12078.495319999998</v>
      </c>
      <c r="H1182" s="3">
        <f t="shared" si="41"/>
        <v>0.77999999999531155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67769.22</v>
      </c>
      <c r="D1183" s="2">
        <f>BILANCA!E179</f>
        <v>526.89</v>
      </c>
      <c r="E1183" s="2">
        <v>0</v>
      </c>
      <c r="F1183" s="2">
        <v>0</v>
      </c>
      <c r="G1183" s="3">
        <f t="shared" si="38"/>
        <v>11906.378999999999</v>
      </c>
      <c r="H1183" s="3">
        <f t="shared" si="41"/>
        <v>0.3300000000011778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1399.41</v>
      </c>
      <c r="D1184" s="2">
        <f>BILANCA!E180</f>
        <v>0.7</v>
      </c>
      <c r="E1184" s="2">
        <v>0</v>
      </c>
      <c r="F1184" s="2">
        <v>0</v>
      </c>
      <c r="G1184" s="3">
        <f t="shared" si="38"/>
        <v>243.74093999999999</v>
      </c>
      <c r="H1184" s="3">
        <f t="shared" si="41"/>
        <v>0.7100000000000819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26911.95</v>
      </c>
      <c r="D1255" s="2">
        <f>BILANCA!E251</f>
        <v>57722.8</v>
      </c>
      <c r="E1255" s="2">
        <v>0</v>
      </c>
      <c r="F1255" s="2">
        <v>0</v>
      </c>
      <c r="G1255" s="3">
        <f t="shared" si="38"/>
        <v>34877.599750000001</v>
      </c>
      <c r="H1255" s="3">
        <f t="shared" si="41"/>
        <v>0.24999999999636202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23516.66</v>
      </c>
      <c r="D1256" s="2">
        <f>BILANCA!E252</f>
        <v>17621.48</v>
      </c>
      <c r="E1256" s="2">
        <v>0</v>
      </c>
      <c r="F1256" s="2">
        <v>0</v>
      </c>
      <c r="G1256" s="3">
        <f t="shared" si="38"/>
        <v>14454.86652</v>
      </c>
      <c r="H1256" s="3">
        <f t="shared" si="41"/>
        <v>0.81999999999970896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23516.66</v>
      </c>
      <c r="D1257" s="2">
        <f>BILANCA!E253</f>
        <v>17621.48</v>
      </c>
      <c r="E1257" s="2">
        <v>0</v>
      </c>
      <c r="F1257" s="2">
        <v>0</v>
      </c>
      <c r="G1257" s="3">
        <f t="shared" si="38"/>
        <v>14513.62614</v>
      </c>
      <c r="H1257" s="3">
        <f t="shared" si="41"/>
        <v>0.81999999999970896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3395.29</v>
      </c>
      <c r="D1259" s="2">
        <f>BILANCA!E255</f>
        <v>40101.32</v>
      </c>
      <c r="E1259" s="2">
        <v>0</v>
      </c>
      <c r="F1259" s="2">
        <v>0</v>
      </c>
      <c r="G1259" s="3">
        <f t="shared" si="38"/>
        <v>20815.884570000002</v>
      </c>
      <c r="H1259" s="3">
        <f t="shared" si="41"/>
        <v>0.60999999999967258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6409.04</v>
      </c>
      <c r="D1260" s="2">
        <f>BILANCA!E256</f>
        <v>40101.32</v>
      </c>
      <c r="E1260" s="2">
        <v>0</v>
      </c>
      <c r="F1260" s="2">
        <v>0</v>
      </c>
      <c r="G1260" s="3">
        <f t="shared" si="38"/>
        <v>21652.92</v>
      </c>
      <c r="H1260" s="3">
        <f t="shared" si="41"/>
        <v>0.35999999999967258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6409.04</v>
      </c>
      <c r="D1261" s="2">
        <f>BILANCA!E257</f>
        <v>38700.32</v>
      </c>
      <c r="E1261" s="2">
        <v>0</v>
      </c>
      <c r="F1261" s="2">
        <v>0</v>
      </c>
      <c r="G1261" s="3">
        <f t="shared" si="38"/>
        <v>21036.22968</v>
      </c>
      <c r="H1261" s="3">
        <f t="shared" si="41"/>
        <v>0.35999999999967258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1401</v>
      </c>
      <c r="E1262" s="2">
        <v>0</v>
      </c>
      <c r="F1262" s="2">
        <v>0</v>
      </c>
      <c r="G1262" s="3">
        <f t="shared" si="38"/>
        <v>706.10400000000004</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3013.75</v>
      </c>
      <c r="D1264" s="2">
        <f>BILANCA!E260</f>
        <v>0</v>
      </c>
      <c r="E1264" s="2">
        <v>0</v>
      </c>
      <c r="F1264" s="2">
        <v>0</v>
      </c>
      <c r="G1264" s="3">
        <f t="shared" si="38"/>
        <v>765.49250000000006</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3013.75</v>
      </c>
      <c r="D1266" s="2">
        <f>BILANCA!E262</f>
        <v>0</v>
      </c>
      <c r="E1266" s="2">
        <v>0</v>
      </c>
      <c r="F1266" s="2">
        <v>0</v>
      </c>
      <c r="G1266" s="3">
        <f t="shared" si="38"/>
        <v>771.52</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1123.0899999999999</v>
      </c>
      <c r="D1311" s="2">
        <f>BILANCA!E308</f>
        <v>3606.74</v>
      </c>
      <c r="E1311" s="2">
        <v>0</v>
      </c>
      <c r="F1311" s="2">
        <v>0</v>
      </c>
      <c r="G1311" s="3">
        <f t="shared" si="52"/>
        <v>2509.3075699999999</v>
      </c>
      <c r="H1311" s="3">
        <f t="shared" si="41"/>
        <v>0.35000000000013642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69168.63</v>
      </c>
      <c r="D1340" s="2">
        <f>BILANCA!E337</f>
        <v>527.59</v>
      </c>
      <c r="E1340" s="2">
        <v>0</v>
      </c>
      <c r="F1340" s="2">
        <v>0</v>
      </c>
      <c r="G1340" s="3">
        <f t="shared" si="52"/>
        <v>23173.857300000003</v>
      </c>
      <c r="H1340" s="3">
        <f t="shared" si="41"/>
        <v>0.77999999999531155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883399.61</v>
      </c>
      <c r="D1510" s="2">
        <f>'RAS-funkcijski'!E114</f>
        <v>1185575.79</v>
      </c>
      <c r="E1510" s="2">
        <v>0</v>
      </c>
      <c r="F1510" s="2">
        <v>0</v>
      </c>
      <c r="G1510" s="3">
        <f t="shared" si="52"/>
        <v>358000.63089999999</v>
      </c>
      <c r="H1510" s="3">
        <f t="shared" si="63"/>
        <v>0.59999999997671694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836842.96</v>
      </c>
      <c r="D1511" s="2">
        <f>'RAS-funkcijski'!E115</f>
        <v>1125359.01</v>
      </c>
      <c r="E1511" s="2">
        <v>0</v>
      </c>
      <c r="F1511" s="2">
        <v>0</v>
      </c>
      <c r="G1511" s="3">
        <f t="shared" si="52"/>
        <v>342719.26877999998</v>
      </c>
      <c r="H1511" s="3">
        <f t="shared" si="63"/>
        <v>5.0000000046566129E-2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836842.96</v>
      </c>
      <c r="D1512" s="2">
        <f>'RAS-funkcijski'!E116</f>
        <v>1125359.01</v>
      </c>
      <c r="E1512" s="2">
        <v>0</v>
      </c>
      <c r="F1512" s="2">
        <v>0</v>
      </c>
      <c r="G1512" s="3">
        <f t="shared" si="52"/>
        <v>345806.82975999999</v>
      </c>
      <c r="H1512" s="3">
        <f t="shared" si="63"/>
        <v>5.0000000046566129E-2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46556.65</v>
      </c>
      <c r="D1523" s="2">
        <f>'RAS-funkcijski'!E127</f>
        <v>60216.78</v>
      </c>
      <c r="E1523" s="2">
        <v>0</v>
      </c>
      <c r="F1523" s="2">
        <v>0</v>
      </c>
      <c r="G1523" s="3">
        <f t="shared" si="52"/>
        <v>20539.795829999999</v>
      </c>
      <c r="H1523" s="3">
        <f t="shared" si="63"/>
        <v>0.56999999999970896</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883399.61</v>
      </c>
      <c r="D1537" s="14">
        <f>'RAS-funkcijski'!E141</f>
        <v>1185575.79</v>
      </c>
      <c r="E1537" s="14">
        <v>0</v>
      </c>
      <c r="F1537" s="14">
        <v>0</v>
      </c>
      <c r="G1537" s="15">
        <f t="shared" si="52"/>
        <v>445873.51303000003</v>
      </c>
      <c r="H1537" s="15">
        <f t="shared" si="63"/>
        <v>0.59999999997671694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69168.63</v>
      </c>
      <c r="D1582" s="7"/>
      <c r="E1582" s="7">
        <v>0</v>
      </c>
      <c r="F1582" s="7">
        <v>0</v>
      </c>
      <c r="G1582" s="8">
        <f t="shared" ref="G1582:G1686" si="70">B1582/1000*C1582</f>
        <v>69.168630000000007</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1088527.0999999999</v>
      </c>
      <c r="D1583" s="2">
        <v>0</v>
      </c>
      <c r="E1583" s="2">
        <v>0</v>
      </c>
      <c r="F1583" s="2">
        <v>0</v>
      </c>
      <c r="G1583" s="3">
        <f t="shared" si="70"/>
        <v>2177.0541999999996</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1086697.0999999999</v>
      </c>
      <c r="D1585" s="2">
        <v>0</v>
      </c>
      <c r="E1585" s="2">
        <v>0</v>
      </c>
      <c r="F1585" s="2">
        <v>0</v>
      </c>
      <c r="G1585" s="3">
        <f t="shared" si="70"/>
        <v>4346.7883999999995</v>
      </c>
      <c r="H1585" s="3">
        <f t="shared" si="71"/>
        <v>9.9999999860301614E-2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885520</v>
      </c>
      <c r="D1586" s="2">
        <v>0</v>
      </c>
      <c r="E1586" s="2">
        <v>0</v>
      </c>
      <c r="F1586" s="2">
        <v>0</v>
      </c>
      <c r="G1586" s="3">
        <f t="shared" si="70"/>
        <v>4427.6000000000004</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199543.67</v>
      </c>
      <c r="D1587" s="2">
        <v>0</v>
      </c>
      <c r="E1587" s="2">
        <v>0</v>
      </c>
      <c r="F1587" s="2">
        <v>0</v>
      </c>
      <c r="G1587" s="3">
        <f t="shared" si="70"/>
        <v>1197.2620200000001</v>
      </c>
      <c r="H1587" s="3">
        <f t="shared" si="71"/>
        <v>0.32999999998719431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1633.43</v>
      </c>
      <c r="D1588" s="2">
        <v>0</v>
      </c>
      <c r="E1588" s="2">
        <v>0</v>
      </c>
      <c r="F1588" s="2">
        <v>0</v>
      </c>
      <c r="G1588" s="3">
        <f t="shared" si="70"/>
        <v>11.434010000000001</v>
      </c>
      <c r="H1588" s="3">
        <f t="shared" si="71"/>
        <v>0.43000000000006366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1830</v>
      </c>
      <c r="D1594" s="2">
        <v>0</v>
      </c>
      <c r="E1594" s="2">
        <v>0</v>
      </c>
      <c r="F1594" s="2">
        <v>0</v>
      </c>
      <c r="G1594" s="3">
        <f t="shared" si="70"/>
        <v>23.79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1157168.1399999999</v>
      </c>
      <c r="D1602" s="2">
        <v>0</v>
      </c>
      <c r="E1602" s="2">
        <v>0</v>
      </c>
      <c r="F1602" s="2">
        <v>0</v>
      </c>
      <c r="G1602" s="3">
        <f t="shared" si="70"/>
        <v>24300.530940000001</v>
      </c>
      <c r="H1602" s="3">
        <f t="shared" si="71"/>
        <v>0.13999999989755452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1155338.1399999999</v>
      </c>
      <c r="D1604" s="2">
        <v>0</v>
      </c>
      <c r="E1604" s="2">
        <v>0</v>
      </c>
      <c r="F1604" s="2">
        <v>0</v>
      </c>
      <c r="G1604" s="3">
        <f t="shared" si="70"/>
        <v>26572.777219999996</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952762.33</v>
      </c>
      <c r="D1605" s="2">
        <v>0</v>
      </c>
      <c r="E1605" s="2">
        <v>0</v>
      </c>
      <c r="F1605" s="2">
        <v>0</v>
      </c>
      <c r="G1605" s="3">
        <f t="shared" si="70"/>
        <v>22866.29592</v>
      </c>
      <c r="H1605" s="3">
        <f t="shared" si="71"/>
        <v>0.32999999995809048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200942.38</v>
      </c>
      <c r="D1606" s="2">
        <v>0</v>
      </c>
      <c r="E1606" s="2">
        <v>0</v>
      </c>
      <c r="F1606" s="2">
        <v>0</v>
      </c>
      <c r="G1606" s="3">
        <f t="shared" si="70"/>
        <v>5023.5595000000003</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1633.43</v>
      </c>
      <c r="D1607" s="2">
        <v>0</v>
      </c>
      <c r="E1607" s="2">
        <v>0</v>
      </c>
      <c r="F1607" s="2">
        <v>0</v>
      </c>
      <c r="G1607" s="3">
        <f t="shared" si="70"/>
        <v>42.469180000000001</v>
      </c>
      <c r="H1607" s="3">
        <f t="shared" si="71"/>
        <v>0.43000000000006366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1830</v>
      </c>
      <c r="D1613" s="2">
        <v>0</v>
      </c>
      <c r="E1613" s="2">
        <v>0</v>
      </c>
      <c r="F1613" s="2">
        <v>0</v>
      </c>
      <c r="G1613" s="3">
        <f t="shared" si="70"/>
        <v>58.56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527.59000000008382</v>
      </c>
      <c r="D1621" s="2">
        <v>0</v>
      </c>
      <c r="E1621" s="2">
        <v>0</v>
      </c>
      <c r="F1621" s="2">
        <v>0</v>
      </c>
      <c r="G1621" s="3">
        <f t="shared" si="70"/>
        <v>21.103600000003354</v>
      </c>
      <c r="H1621" s="3">
        <f t="shared" si="71"/>
        <v>0.40999999991618097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527.59</v>
      </c>
      <c r="D1681" s="2">
        <v>0</v>
      </c>
      <c r="E1681" s="2">
        <v>0</v>
      </c>
      <c r="F1681" s="2">
        <v>0</v>
      </c>
      <c r="G1681" s="3">
        <f t="shared" si="70"/>
        <v>52.759000000000007</v>
      </c>
      <c r="H1681" s="3">
        <f t="shared" si="71"/>
        <v>0.40999999999996817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527.59</v>
      </c>
      <c r="D1683" s="2">
        <v>0</v>
      </c>
      <c r="E1683" s="2">
        <v>0</v>
      </c>
      <c r="F1683" s="2">
        <v>0</v>
      </c>
      <c r="G1683" s="3">
        <f t="shared" si="70"/>
        <v>53.81418</v>
      </c>
      <c r="H1683" s="3">
        <f t="shared" si="71"/>
        <v>0.40999999999996817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44225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878217.67</v>
      </c>
      <c r="I17" s="275">
        <f>'PR-RAS'!E6</f>
        <v>1219050.8199999998</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880385.86</v>
      </c>
      <c r="I18" s="275">
        <f>'PR-RAS'!E152</f>
        <v>1183745.79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3395.2900000000554</v>
      </c>
      <c r="I19" s="275">
        <f>'PR-RAS'!E649</f>
        <v>40101.319999999796</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23516.660000000018</v>
      </c>
      <c r="I22" s="275">
        <f>BILANCA!E7</f>
        <v>17621.48000000001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72563.920000000013</v>
      </c>
      <c r="I23" s="275">
        <f>BILANCA!E69</f>
        <v>40628.909999999996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69168.63</v>
      </c>
      <c r="I24" s="275">
        <f>BILANCA!E177</f>
        <v>527.59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26911.95</v>
      </c>
      <c r="I25" s="275">
        <f>BILANCA!E251</f>
        <v>57722.8</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883399.61</v>
      </c>
      <c r="I30" s="275">
        <f>'RAS-funkcijski'!E114</f>
        <v>1185575.79</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883399.61</v>
      </c>
      <c r="I31" s="275">
        <f>'RAS-funkcijski'!E141</f>
        <v>1185575.79</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69168.63</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527.59000000008382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527.59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6"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878217.67</v>
      </c>
      <c r="E6" s="60">
        <f>E7+E43+E49+E82+E106+E125+E134+E140</f>
        <v>1219050.8199999998</v>
      </c>
      <c r="F6" s="45">
        <f t="shared" ref="F6:F132" si="0">IF(D6&lt;&gt;0,IF(E6/D6&gt;=100,"&gt;&gt;100",E6/D6*100),"-")</f>
        <v>138.80964385515037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2330.4</v>
      </c>
      <c r="E49" s="60">
        <f>E50+E53+E58+E61+E64+E68+E71+E74+E77</f>
        <v>3521</v>
      </c>
      <c r="F49" s="45">
        <f t="shared" si="0"/>
        <v>151.08994164091999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2330.4</v>
      </c>
      <c r="E68" s="60">
        <f t="shared" si="11"/>
        <v>3521</v>
      </c>
      <c r="F68" s="45">
        <f t="shared" si="0"/>
        <v>151.08994164091999</v>
      </c>
    </row>
    <row r="69" spans="1:6" ht="12.75" customHeight="1" x14ac:dyDescent="0.2">
      <c r="A69" s="63" t="s">
        <v>141</v>
      </c>
      <c r="B69" s="64" t="s">
        <v>142</v>
      </c>
      <c r="C69" s="247" t="s">
        <v>141</v>
      </c>
      <c r="D69" s="194">
        <v>2330.4</v>
      </c>
      <c r="E69" s="194">
        <v>3521</v>
      </c>
      <c r="F69" s="45">
        <f t="shared" si="0"/>
        <v>151.08994164091999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4.82</v>
      </c>
      <c r="E82" s="60">
        <f t="shared" si="15"/>
        <v>6.34</v>
      </c>
      <c r="F82" s="45">
        <f t="shared" si="0"/>
        <v>131.53526970954357</v>
      </c>
    </row>
    <row r="83" spans="1:6" ht="12.75" customHeight="1" x14ac:dyDescent="0.2">
      <c r="A83" s="63">
        <v>641</v>
      </c>
      <c r="B83" s="64" t="s">
        <v>169</v>
      </c>
      <c r="C83" s="247" t="s">
        <v>170</v>
      </c>
      <c r="D83" s="60">
        <f t="shared" ref="D83:E83" si="16">SUM(D84:D90)</f>
        <v>4.82</v>
      </c>
      <c r="E83" s="60">
        <f t="shared" si="16"/>
        <v>6.34</v>
      </c>
      <c r="F83" s="45">
        <f t="shared" si="0"/>
        <v>131.53526970954357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4.82</v>
      </c>
      <c r="E85" s="194">
        <v>6.34</v>
      </c>
      <c r="F85" s="45">
        <f t="shared" si="0"/>
        <v>131.53526970954357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198434.9</v>
      </c>
      <c r="E106" s="60">
        <f>E107+E112+E120+E124</f>
        <v>234237.44</v>
      </c>
      <c r="F106" s="45">
        <f t="shared" si="0"/>
        <v>118.04246128075253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198434.9</v>
      </c>
      <c r="E112" s="60">
        <f t="shared" si="20"/>
        <v>234237.44</v>
      </c>
      <c r="F112" s="45">
        <f t="shared" si="0"/>
        <v>118.04246128075253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198434.9</v>
      </c>
      <c r="E117" s="194">
        <v>234237.44</v>
      </c>
      <c r="F117" s="45">
        <f t="shared" si="0"/>
        <v>118.04246128075253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500</v>
      </c>
      <c r="E125" s="60">
        <f t="shared" si="22"/>
        <v>2947.35</v>
      </c>
      <c r="F125" s="45">
        <f t="shared" si="0"/>
        <v>589.46999999999991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500</v>
      </c>
      <c r="E129" s="60">
        <f t="shared" si="24"/>
        <v>2947.35</v>
      </c>
      <c r="F129" s="45">
        <f t="shared" si="0"/>
        <v>589.46999999999991</v>
      </c>
    </row>
    <row r="130" spans="1:6" ht="12.75" customHeight="1" x14ac:dyDescent="0.2">
      <c r="A130" s="63">
        <v>6631</v>
      </c>
      <c r="B130" s="65" t="s">
        <v>263</v>
      </c>
      <c r="C130" s="247" t="s">
        <v>264</v>
      </c>
      <c r="D130" s="194">
        <v>500</v>
      </c>
      <c r="E130" s="194">
        <v>2947.35</v>
      </c>
      <c r="F130" s="45">
        <f t="shared" si="0"/>
        <v>589.46999999999991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676947.55</v>
      </c>
      <c r="E134" s="60">
        <f t="shared" si="25"/>
        <v>978338.69</v>
      </c>
      <c r="F134" s="45">
        <f t="shared" ref="F134:F229" si="26">IF(D134&lt;&gt;0,IF(E134/D134&gt;=100,"&gt;&gt;100",E134/D134*100),"-")</f>
        <v>144.52208151133718</v>
      </c>
    </row>
    <row r="135" spans="1:6" ht="24" x14ac:dyDescent="0.2">
      <c r="A135" s="63">
        <v>671</v>
      </c>
      <c r="B135" s="182" t="s">
        <v>273</v>
      </c>
      <c r="C135" s="247" t="s">
        <v>274</v>
      </c>
      <c r="D135" s="60">
        <f t="shared" ref="D135:E135" si="27">SUM(D136:D138)</f>
        <v>676947.55</v>
      </c>
      <c r="E135" s="60">
        <f t="shared" si="27"/>
        <v>978338.69</v>
      </c>
      <c r="F135" s="45">
        <f t="shared" si="26"/>
        <v>144.52208151133718</v>
      </c>
    </row>
    <row r="136" spans="1:6" ht="12.75" customHeight="1" x14ac:dyDescent="0.2">
      <c r="A136" s="63">
        <v>6711</v>
      </c>
      <c r="B136" s="65" t="s">
        <v>275</v>
      </c>
      <c r="C136" s="247" t="s">
        <v>276</v>
      </c>
      <c r="D136" s="194">
        <v>676947.55</v>
      </c>
      <c r="E136" s="194">
        <v>978338.69</v>
      </c>
      <c r="F136" s="45">
        <f t="shared" si="26"/>
        <v>144.52208151133718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880385.86</v>
      </c>
      <c r="E152" s="60">
        <f>E153+E164+E202+E221+E230+E262+E273</f>
        <v>1183745.79</v>
      </c>
      <c r="F152" s="45">
        <f t="shared" si="26"/>
        <v>134.45761043913177</v>
      </c>
    </row>
    <row r="153" spans="1:6" ht="12.75" customHeight="1" x14ac:dyDescent="0.2">
      <c r="A153" s="63">
        <v>31</v>
      </c>
      <c r="B153" s="64" t="s">
        <v>308</v>
      </c>
      <c r="C153" s="247" t="s">
        <v>309</v>
      </c>
      <c r="D153" s="60">
        <f t="shared" ref="D153:E153" si="30">D154+D159+D160</f>
        <v>709801.65</v>
      </c>
      <c r="E153" s="60">
        <f t="shared" si="30"/>
        <v>976094.27</v>
      </c>
      <c r="F153" s="45">
        <f t="shared" si="26"/>
        <v>137.51648365427158</v>
      </c>
    </row>
    <row r="154" spans="1:6" ht="12.75" customHeight="1" x14ac:dyDescent="0.2">
      <c r="A154" s="63">
        <v>311</v>
      </c>
      <c r="B154" s="64" t="s">
        <v>310</v>
      </c>
      <c r="C154" s="247" t="s">
        <v>311</v>
      </c>
      <c r="D154" s="60">
        <f t="shared" ref="D154:E154" si="31">SUM(D155:D158)</f>
        <v>584262.88</v>
      </c>
      <c r="E154" s="60">
        <f t="shared" si="31"/>
        <v>806068.18</v>
      </c>
      <c r="F154" s="45">
        <f t="shared" si="26"/>
        <v>137.96327091668053</v>
      </c>
    </row>
    <row r="155" spans="1:6" ht="12.75" customHeight="1" x14ac:dyDescent="0.2">
      <c r="A155" s="63">
        <v>3111</v>
      </c>
      <c r="B155" s="64" t="s">
        <v>312</v>
      </c>
      <c r="C155" s="247" t="s">
        <v>313</v>
      </c>
      <c r="D155" s="194">
        <v>584262.88</v>
      </c>
      <c r="E155" s="194">
        <v>806068.18</v>
      </c>
      <c r="F155" s="45">
        <f t="shared" si="26"/>
        <v>137.96327091668053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29170</v>
      </c>
      <c r="E159" s="194">
        <v>37749.089999999997</v>
      </c>
      <c r="F159" s="45">
        <f t="shared" si="26"/>
        <v>129.41066163866986</v>
      </c>
    </row>
    <row r="160" spans="1:6" ht="12.75" customHeight="1" x14ac:dyDescent="0.2">
      <c r="A160" s="63">
        <v>313</v>
      </c>
      <c r="B160" s="65" t="s">
        <v>322</v>
      </c>
      <c r="C160" s="247" t="s">
        <v>323</v>
      </c>
      <c r="D160" s="60">
        <f t="shared" ref="D160:E160" si="32">SUM(D161:D163)</f>
        <v>96368.77</v>
      </c>
      <c r="E160" s="60">
        <f t="shared" si="32"/>
        <v>132277</v>
      </c>
      <c r="F160" s="45">
        <f t="shared" si="26"/>
        <v>137.26127250560529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96368.77</v>
      </c>
      <c r="E162" s="194">
        <v>132277</v>
      </c>
      <c r="F162" s="45">
        <f t="shared" si="26"/>
        <v>137.26127250560529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169347.07</v>
      </c>
      <c r="E164" s="60">
        <f>E165+E170+E178+E188+E189+E194</f>
        <v>204408.24</v>
      </c>
      <c r="F164" s="45">
        <f t="shared" si="26"/>
        <v>120.70373582489498</v>
      </c>
    </row>
    <row r="165" spans="1:6" ht="12.75" customHeight="1" x14ac:dyDescent="0.2">
      <c r="A165" s="63">
        <v>321</v>
      </c>
      <c r="B165" s="64" t="s">
        <v>332</v>
      </c>
      <c r="C165" s="247" t="s">
        <v>333</v>
      </c>
      <c r="D165" s="60">
        <f t="shared" ref="D165:E165" si="33">SUM(D166:D169)</f>
        <v>17303.919999999998</v>
      </c>
      <c r="E165" s="60">
        <f t="shared" si="33"/>
        <v>17544.14</v>
      </c>
      <c r="F165" s="45">
        <f t="shared" si="26"/>
        <v>101.38824035247505</v>
      </c>
    </row>
    <row r="166" spans="1:6" ht="12.75" customHeight="1" x14ac:dyDescent="0.2">
      <c r="A166" s="63">
        <v>3211</v>
      </c>
      <c r="B166" s="64" t="s">
        <v>334</v>
      </c>
      <c r="C166" s="247" t="s">
        <v>335</v>
      </c>
      <c r="D166" s="194">
        <v>75.8</v>
      </c>
      <c r="E166" s="194">
        <v>75</v>
      </c>
      <c r="F166" s="45">
        <f t="shared" si="26"/>
        <v>98.944591029023755</v>
      </c>
    </row>
    <row r="167" spans="1:6" ht="12.75" customHeight="1" x14ac:dyDescent="0.2">
      <c r="A167" s="63">
        <v>3212</v>
      </c>
      <c r="B167" s="64" t="s">
        <v>336</v>
      </c>
      <c r="C167" s="247" t="s">
        <v>337</v>
      </c>
      <c r="D167" s="194">
        <v>12288.17</v>
      </c>
      <c r="E167" s="194">
        <v>15252.06</v>
      </c>
      <c r="F167" s="45">
        <f t="shared" si="26"/>
        <v>124.11986487817144</v>
      </c>
    </row>
    <row r="168" spans="1:6" ht="12.75" customHeight="1" x14ac:dyDescent="0.2">
      <c r="A168" s="63">
        <v>3213</v>
      </c>
      <c r="B168" s="64" t="s">
        <v>338</v>
      </c>
      <c r="C168" s="247" t="s">
        <v>339</v>
      </c>
      <c r="D168" s="194">
        <v>3912.45</v>
      </c>
      <c r="E168" s="194">
        <v>1525.58</v>
      </c>
      <c r="F168" s="45">
        <f t="shared" si="26"/>
        <v>38.992958376464877</v>
      </c>
    </row>
    <row r="169" spans="1:6" ht="12.75" customHeight="1" x14ac:dyDescent="0.2">
      <c r="A169" s="63">
        <v>3214</v>
      </c>
      <c r="B169" s="64" t="s">
        <v>340</v>
      </c>
      <c r="C169" s="247" t="s">
        <v>341</v>
      </c>
      <c r="D169" s="194">
        <v>1027.5</v>
      </c>
      <c r="E169" s="194">
        <v>691.5</v>
      </c>
      <c r="F169" s="45">
        <f t="shared" si="26"/>
        <v>67.299270072992698</v>
      </c>
    </row>
    <row r="170" spans="1:6" ht="12.75" customHeight="1" x14ac:dyDescent="0.2">
      <c r="A170" s="63">
        <v>322</v>
      </c>
      <c r="B170" s="64" t="s">
        <v>342</v>
      </c>
      <c r="C170" s="247" t="s">
        <v>343</v>
      </c>
      <c r="D170" s="60">
        <f t="shared" ref="D170:E170" si="34">SUM(D171:D177)</f>
        <v>89922.71</v>
      </c>
      <c r="E170" s="60">
        <f t="shared" si="34"/>
        <v>107212.73999999998</v>
      </c>
      <c r="F170" s="45">
        <f t="shared" si="26"/>
        <v>119.22765672876181</v>
      </c>
    </row>
    <row r="171" spans="1:6" ht="12.75" customHeight="1" x14ac:dyDescent="0.2">
      <c r="A171" s="63">
        <v>3221</v>
      </c>
      <c r="B171" s="64" t="s">
        <v>344</v>
      </c>
      <c r="C171" s="247" t="s">
        <v>345</v>
      </c>
      <c r="D171" s="194">
        <v>24690.37</v>
      </c>
      <c r="E171" s="194">
        <v>26934.9</v>
      </c>
      <c r="F171" s="45">
        <f t="shared" si="26"/>
        <v>109.09071026477126</v>
      </c>
    </row>
    <row r="172" spans="1:6" ht="12.75" customHeight="1" x14ac:dyDescent="0.2">
      <c r="A172" s="63">
        <v>3222</v>
      </c>
      <c r="B172" s="64" t="s">
        <v>346</v>
      </c>
      <c r="C172" s="247" t="s">
        <v>347</v>
      </c>
      <c r="D172" s="194">
        <v>46556.65</v>
      </c>
      <c r="E172" s="194">
        <v>60216.78</v>
      </c>
      <c r="F172" s="45">
        <f t="shared" si="26"/>
        <v>129.34087826336304</v>
      </c>
    </row>
    <row r="173" spans="1:6" ht="12.75" customHeight="1" x14ac:dyDescent="0.2">
      <c r="A173" s="63">
        <v>3223</v>
      </c>
      <c r="B173" s="65" t="s">
        <v>348</v>
      </c>
      <c r="C173" s="247" t="s">
        <v>349</v>
      </c>
      <c r="D173" s="194">
        <v>7001.72</v>
      </c>
      <c r="E173" s="194">
        <v>9424.51</v>
      </c>
      <c r="F173" s="45">
        <f t="shared" si="26"/>
        <v>134.60278331609948</v>
      </c>
    </row>
    <row r="174" spans="1:6" ht="12.75" customHeight="1" x14ac:dyDescent="0.2">
      <c r="A174" s="63">
        <v>3224</v>
      </c>
      <c r="B174" s="65" t="s">
        <v>350</v>
      </c>
      <c r="C174" s="247" t="s">
        <v>351</v>
      </c>
      <c r="D174" s="194">
        <v>326.75</v>
      </c>
      <c r="E174" s="194">
        <v>1136.29</v>
      </c>
      <c r="F174" s="45">
        <f t="shared" si="26"/>
        <v>347.75516449885231</v>
      </c>
    </row>
    <row r="175" spans="1:6" ht="12.75" customHeight="1" x14ac:dyDescent="0.2">
      <c r="A175" s="63">
        <v>3225</v>
      </c>
      <c r="B175" s="65" t="s">
        <v>352</v>
      </c>
      <c r="C175" s="247" t="s">
        <v>353</v>
      </c>
      <c r="D175" s="194">
        <v>11347.22</v>
      </c>
      <c r="E175" s="194">
        <v>9500.26</v>
      </c>
      <c r="F175" s="45">
        <f t="shared" si="26"/>
        <v>83.723237938455412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58530.240000000005</v>
      </c>
      <c r="E178" s="60">
        <f t="shared" si="35"/>
        <v>74476.659999999989</v>
      </c>
      <c r="F178" s="45">
        <f t="shared" si="26"/>
        <v>127.24475416468475</v>
      </c>
    </row>
    <row r="179" spans="1:6" ht="12.75" customHeight="1" x14ac:dyDescent="0.2">
      <c r="A179" s="63">
        <v>3231</v>
      </c>
      <c r="B179" s="65" t="s">
        <v>360</v>
      </c>
      <c r="C179" s="247" t="s">
        <v>361</v>
      </c>
      <c r="D179" s="194">
        <v>6032.99</v>
      </c>
      <c r="E179" s="194">
        <v>5868.83</v>
      </c>
      <c r="F179" s="45">
        <f t="shared" si="26"/>
        <v>97.278961178453798</v>
      </c>
    </row>
    <row r="180" spans="1:6" ht="12.75" customHeight="1" x14ac:dyDescent="0.2">
      <c r="A180" s="63">
        <v>3232</v>
      </c>
      <c r="B180" s="65" t="s">
        <v>362</v>
      </c>
      <c r="C180" s="247" t="s">
        <v>363</v>
      </c>
      <c r="D180" s="194">
        <v>8151.85</v>
      </c>
      <c r="E180" s="194">
        <v>15063.9</v>
      </c>
      <c r="F180" s="45">
        <f t="shared" si="26"/>
        <v>184.79118236964612</v>
      </c>
    </row>
    <row r="181" spans="1:6" ht="12.75" customHeight="1" x14ac:dyDescent="0.2">
      <c r="A181" s="63">
        <v>3233</v>
      </c>
      <c r="B181" s="65" t="s">
        <v>364</v>
      </c>
      <c r="C181" s="247" t="s">
        <v>365</v>
      </c>
      <c r="D181" s="194">
        <v>116.82</v>
      </c>
      <c r="E181" s="194">
        <v>138.06</v>
      </c>
      <c r="F181" s="45">
        <f t="shared" si="26"/>
        <v>118.18181818181819</v>
      </c>
    </row>
    <row r="182" spans="1:6" ht="12.75" customHeight="1" x14ac:dyDescent="0.2">
      <c r="A182" s="63">
        <v>3234</v>
      </c>
      <c r="B182" s="65" t="s">
        <v>366</v>
      </c>
      <c r="C182" s="247" t="s">
        <v>367</v>
      </c>
      <c r="D182" s="194">
        <v>6514.96</v>
      </c>
      <c r="E182" s="194">
        <v>9473.68</v>
      </c>
      <c r="F182" s="45">
        <f t="shared" si="26"/>
        <v>145.41424659552783</v>
      </c>
    </row>
    <row r="183" spans="1:6" ht="12.75" customHeight="1" x14ac:dyDescent="0.2">
      <c r="A183" s="63">
        <v>3235</v>
      </c>
      <c r="B183" s="64" t="s">
        <v>368</v>
      </c>
      <c r="C183" s="247" t="s">
        <v>369</v>
      </c>
      <c r="D183" s="194">
        <v>5972.49</v>
      </c>
      <c r="E183" s="194"/>
      <c r="F183" s="45">
        <f t="shared" si="26"/>
        <v>0</v>
      </c>
    </row>
    <row r="184" spans="1:6" ht="12.75" customHeight="1" x14ac:dyDescent="0.2">
      <c r="A184" s="63">
        <v>3236</v>
      </c>
      <c r="B184" s="64" t="s">
        <v>370</v>
      </c>
      <c r="C184" s="247" t="s">
        <v>371</v>
      </c>
      <c r="D184" s="194">
        <v>2731.96</v>
      </c>
      <c r="E184" s="194">
        <v>5130.9799999999996</v>
      </c>
      <c r="F184" s="45">
        <f t="shared" si="26"/>
        <v>187.81314514121726</v>
      </c>
    </row>
    <row r="185" spans="1:6" ht="12.75" customHeight="1" x14ac:dyDescent="0.2">
      <c r="A185" s="63">
        <v>3237</v>
      </c>
      <c r="B185" s="64" t="s">
        <v>372</v>
      </c>
      <c r="C185" s="247" t="s">
        <v>373</v>
      </c>
      <c r="D185" s="194">
        <v>13108.51</v>
      </c>
      <c r="E185" s="194">
        <v>16471.43</v>
      </c>
      <c r="F185" s="45">
        <f t="shared" si="26"/>
        <v>125.65447941833206</v>
      </c>
    </row>
    <row r="186" spans="1:6" ht="12.75" customHeight="1" x14ac:dyDescent="0.2">
      <c r="A186" s="63">
        <v>3238</v>
      </c>
      <c r="B186" s="64" t="s">
        <v>374</v>
      </c>
      <c r="C186" s="247" t="s">
        <v>375</v>
      </c>
      <c r="D186" s="194">
        <v>8722.69</v>
      </c>
      <c r="E186" s="194">
        <v>11769.88</v>
      </c>
      <c r="F186" s="45">
        <f t="shared" si="26"/>
        <v>134.93406277192011</v>
      </c>
    </row>
    <row r="187" spans="1:6" ht="12.75" customHeight="1" x14ac:dyDescent="0.2">
      <c r="A187" s="63">
        <v>3239</v>
      </c>
      <c r="B187" s="64" t="s">
        <v>376</v>
      </c>
      <c r="C187" s="247" t="s">
        <v>377</v>
      </c>
      <c r="D187" s="194">
        <v>7177.97</v>
      </c>
      <c r="E187" s="194">
        <v>10559.9</v>
      </c>
      <c r="F187" s="45">
        <f t="shared" si="26"/>
        <v>147.11541006719168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3590.2</v>
      </c>
      <c r="E194" s="60">
        <f t="shared" si="36"/>
        <v>5174.7</v>
      </c>
      <c r="F194" s="45">
        <f t="shared" si="26"/>
        <v>144.13403153027687</v>
      </c>
    </row>
    <row r="195" spans="1:6" ht="12.75" customHeight="1" x14ac:dyDescent="0.2">
      <c r="A195" s="63">
        <v>3291</v>
      </c>
      <c r="B195" s="183" t="s">
        <v>392</v>
      </c>
      <c r="C195" s="247" t="s">
        <v>393</v>
      </c>
      <c r="D195" s="194">
        <v>1105.82</v>
      </c>
      <c r="E195" s="194">
        <v>627.08000000000004</v>
      </c>
      <c r="F195" s="45">
        <f t="shared" si="26"/>
        <v>56.707239876290906</v>
      </c>
    </row>
    <row r="196" spans="1:6" ht="12.75" customHeight="1" x14ac:dyDescent="0.2">
      <c r="A196" s="63">
        <v>3292</v>
      </c>
      <c r="B196" s="64" t="s">
        <v>394</v>
      </c>
      <c r="C196" s="247" t="s">
        <v>395</v>
      </c>
      <c r="D196" s="194">
        <v>1707.28</v>
      </c>
      <c r="E196" s="194">
        <v>1859.9</v>
      </c>
      <c r="F196" s="45">
        <f t="shared" si="26"/>
        <v>108.93936554050889</v>
      </c>
    </row>
    <row r="197" spans="1:6" ht="12.75" customHeight="1" x14ac:dyDescent="0.2">
      <c r="A197" s="63">
        <v>3293</v>
      </c>
      <c r="B197" s="64" t="s">
        <v>396</v>
      </c>
      <c r="C197" s="247" t="s">
        <v>397</v>
      </c>
      <c r="D197" s="194">
        <v>717.1</v>
      </c>
      <c r="E197" s="194">
        <v>2475</v>
      </c>
      <c r="F197" s="45">
        <f t="shared" si="26"/>
        <v>345.14014781759863</v>
      </c>
    </row>
    <row r="198" spans="1:6" ht="12.75" customHeight="1" x14ac:dyDescent="0.2">
      <c r="A198" s="63">
        <v>3294</v>
      </c>
      <c r="B198" s="64" t="s">
        <v>398</v>
      </c>
      <c r="C198" s="247" t="s">
        <v>399</v>
      </c>
      <c r="D198" s="194">
        <v>60</v>
      </c>
      <c r="E198" s="194">
        <v>132.72</v>
      </c>
      <c r="F198" s="45">
        <f t="shared" si="26"/>
        <v>221.20000000000002</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80</v>
      </c>
      <c r="F201" s="45" t="str">
        <f t="shared" si="26"/>
        <v>-</v>
      </c>
    </row>
    <row r="202" spans="1:6" ht="12.75" customHeight="1" x14ac:dyDescent="0.2">
      <c r="A202" s="63">
        <v>34</v>
      </c>
      <c r="B202" s="183" t="s">
        <v>406</v>
      </c>
      <c r="C202" s="247" t="s">
        <v>407</v>
      </c>
      <c r="D202" s="60">
        <f t="shared" ref="D202:E202" si="37">D203+D208+D216</f>
        <v>1237.1400000000001</v>
      </c>
      <c r="E202" s="60">
        <f t="shared" si="37"/>
        <v>1633.43</v>
      </c>
      <c r="F202" s="45">
        <f t="shared" si="26"/>
        <v>132.03275296247796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1237.1400000000001</v>
      </c>
      <c r="E216" s="60">
        <f t="shared" si="40"/>
        <v>1633.43</v>
      </c>
      <c r="F216" s="45">
        <f t="shared" si="26"/>
        <v>132.03275296247796</v>
      </c>
    </row>
    <row r="217" spans="1:6" ht="12.75" customHeight="1" x14ac:dyDescent="0.2">
      <c r="A217" s="63">
        <v>3431</v>
      </c>
      <c r="B217" s="182" t="s">
        <v>436</v>
      </c>
      <c r="C217" s="247" t="s">
        <v>437</v>
      </c>
      <c r="D217" s="194">
        <v>1237.1400000000001</v>
      </c>
      <c r="E217" s="194">
        <v>1633.43</v>
      </c>
      <c r="F217" s="45">
        <f t="shared" si="26"/>
        <v>132.03275296247796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1609.85</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1609.85</v>
      </c>
      <c r="F274" s="45" t="str">
        <f t="shared" si="61"/>
        <v>-</v>
      </c>
    </row>
    <row r="275" spans="1:6" ht="12.75" customHeight="1" x14ac:dyDescent="0.2">
      <c r="A275" s="63">
        <v>3811</v>
      </c>
      <c r="B275" s="64" t="s">
        <v>543</v>
      </c>
      <c r="C275" s="247" t="s">
        <v>544</v>
      </c>
      <c r="D275" s="194">
        <v>0</v>
      </c>
      <c r="E275" s="194">
        <v>1609.85</v>
      </c>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880385.86</v>
      </c>
      <c r="E299" s="60">
        <f>E152-E297+E298</f>
        <v>1183745.79</v>
      </c>
      <c r="F299" s="45">
        <f t="shared" si="68"/>
        <v>134.45761043913177</v>
      </c>
    </row>
    <row r="300" spans="1:6" ht="12.75" customHeight="1" x14ac:dyDescent="0.2">
      <c r="A300" s="63" t="s">
        <v>582</v>
      </c>
      <c r="B300" s="64" t="s">
        <v>593</v>
      </c>
      <c r="C300" s="247" t="s">
        <v>594</v>
      </c>
      <c r="D300" s="60">
        <f>IF(D6&gt;=D299,D6-D299,0)</f>
        <v>0</v>
      </c>
      <c r="E300" s="60">
        <f>IF(E6&gt;=E299,E6-E299,0)</f>
        <v>35305.029999999795</v>
      </c>
      <c r="F300" s="45" t="str">
        <f t="shared" si="68"/>
        <v>-</v>
      </c>
    </row>
    <row r="301" spans="1:6" ht="12.75" customHeight="1" x14ac:dyDescent="0.2">
      <c r="A301" s="63" t="s">
        <v>582</v>
      </c>
      <c r="B301" s="64" t="s">
        <v>595</v>
      </c>
      <c r="C301" s="247" t="s">
        <v>596</v>
      </c>
      <c r="D301" s="60">
        <f>IF(D299&gt;=D6,D299-D6,0)</f>
        <v>2168.1899999999441</v>
      </c>
      <c r="E301" s="60">
        <f>IF(E299&gt;=E6,E299-E6,0)</f>
        <v>0</v>
      </c>
      <c r="F301" s="45">
        <f t="shared" si="68"/>
        <v>0</v>
      </c>
    </row>
    <row r="302" spans="1:6" ht="12.75" customHeight="1" x14ac:dyDescent="0.2">
      <c r="A302" s="63">
        <v>92211</v>
      </c>
      <c r="B302" s="64" t="s">
        <v>597</v>
      </c>
      <c r="C302" s="247" t="s">
        <v>598</v>
      </c>
      <c r="D302" s="194">
        <v>8577.23</v>
      </c>
      <c r="E302" s="194">
        <v>3395.29</v>
      </c>
      <c r="F302" s="45">
        <f t="shared" si="68"/>
        <v>39.584924270422974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3231</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3231</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3231</v>
      </c>
      <c r="F327" s="45" t="str">
        <f t="shared" si="72"/>
        <v>-</v>
      </c>
    </row>
    <row r="328" spans="1:6" ht="12.75" customHeight="1" x14ac:dyDescent="0.2">
      <c r="A328" s="63">
        <v>7221</v>
      </c>
      <c r="B328" s="64" t="s">
        <v>648</v>
      </c>
      <c r="C328" s="247" t="s">
        <v>649</v>
      </c>
      <c r="D328" s="194">
        <v>0</v>
      </c>
      <c r="E328" s="194">
        <v>3231</v>
      </c>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3013.75</v>
      </c>
      <c r="E360" s="60">
        <f t="shared" si="86"/>
        <v>1830</v>
      </c>
      <c r="F360" s="45">
        <f t="shared" si="72"/>
        <v>60.72169224388221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3013.75</v>
      </c>
      <c r="E373" s="60">
        <f t="shared" si="90"/>
        <v>1830</v>
      </c>
      <c r="F373" s="45">
        <f t="shared" si="72"/>
        <v>60.72169224388221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3013.75</v>
      </c>
      <c r="E379" s="60">
        <f t="shared" si="92"/>
        <v>1830</v>
      </c>
      <c r="F379" s="45">
        <f t="shared" si="72"/>
        <v>60.72169224388221</v>
      </c>
    </row>
    <row r="380" spans="1:6" ht="12.75" customHeight="1" x14ac:dyDescent="0.2">
      <c r="A380" s="63">
        <v>4221</v>
      </c>
      <c r="B380" s="64" t="s">
        <v>648</v>
      </c>
      <c r="C380" s="247" t="s">
        <v>740</v>
      </c>
      <c r="D380" s="194">
        <v>3013.75</v>
      </c>
      <c r="E380" s="194">
        <v>1830</v>
      </c>
      <c r="F380" s="45">
        <f t="shared" si="72"/>
        <v>60.72169224388221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1401</v>
      </c>
      <c r="F417" s="45" t="str">
        <f t="shared" si="72"/>
        <v>-</v>
      </c>
    </row>
    <row r="418" spans="1:6" ht="12.75" customHeight="1" x14ac:dyDescent="0.2">
      <c r="A418" s="63" t="s">
        <v>582</v>
      </c>
      <c r="B418" s="64" t="s">
        <v>795</v>
      </c>
      <c r="C418" s="247" t="s">
        <v>796</v>
      </c>
      <c r="D418" s="60">
        <f t="shared" ref="D418:E418" si="102">IF(D360&gt;=D308,D360-D308,0)</f>
        <v>3013.75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878217.67</v>
      </c>
      <c r="E422" s="60">
        <f>E6+E308</f>
        <v>1222281.8199999998</v>
      </c>
      <c r="F422" s="45">
        <f t="shared" si="72"/>
        <v>139.17754809009932</v>
      </c>
    </row>
    <row r="423" spans="1:6" ht="12.75" customHeight="1" x14ac:dyDescent="0.2">
      <c r="A423" s="63" t="s">
        <v>582</v>
      </c>
      <c r="B423" s="64" t="s">
        <v>805</v>
      </c>
      <c r="C423" s="247" t="s">
        <v>806</v>
      </c>
      <c r="D423" s="60">
        <f t="shared" ref="D423:E423" si="103">D299+D360</f>
        <v>883399.61</v>
      </c>
      <c r="E423" s="60">
        <f t="shared" si="103"/>
        <v>1185575.79</v>
      </c>
      <c r="F423" s="45">
        <f t="shared" si="72"/>
        <v>134.2060576639829</v>
      </c>
    </row>
    <row r="424" spans="1:6" ht="12.75" customHeight="1" x14ac:dyDescent="0.2">
      <c r="A424" s="63" t="s">
        <v>582</v>
      </c>
      <c r="B424" s="64" t="s">
        <v>807</v>
      </c>
      <c r="C424" s="247" t="s">
        <v>808</v>
      </c>
      <c r="D424" s="60">
        <f t="shared" ref="D424:E424" si="104">IF(D422&gt;=D423,D422-D423,0)</f>
        <v>0</v>
      </c>
      <c r="E424" s="60">
        <f t="shared" si="104"/>
        <v>36706.029999999795</v>
      </c>
      <c r="F424" s="45" t="str">
        <f t="shared" si="72"/>
        <v>-</v>
      </c>
    </row>
    <row r="425" spans="1:6" ht="12.75" customHeight="1" x14ac:dyDescent="0.2">
      <c r="A425" s="63" t="s">
        <v>582</v>
      </c>
      <c r="B425" s="64" t="s">
        <v>809</v>
      </c>
      <c r="C425" s="247" t="s">
        <v>810</v>
      </c>
      <c r="D425" s="60">
        <f t="shared" ref="D425:E425" si="105">IF(D423&gt;=D422,D423-D422,0)</f>
        <v>5181.9399999999441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8577.23</v>
      </c>
      <c r="E426" s="60">
        <f t="shared" si="106"/>
        <v>3395.29</v>
      </c>
      <c r="F426" s="45">
        <f t="shared" si="72"/>
        <v>39.584924270422974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878217.67</v>
      </c>
      <c r="E643" s="60">
        <f>E422+E430</f>
        <v>1222281.8199999998</v>
      </c>
      <c r="F643" s="45">
        <f t="shared" si="109"/>
        <v>139.17754809009932</v>
      </c>
    </row>
    <row r="644" spans="1:6" ht="12.75" customHeight="1" x14ac:dyDescent="0.2">
      <c r="A644" s="63" t="s">
        <v>582</v>
      </c>
      <c r="B644" s="64" t="s">
        <v>1238</v>
      </c>
      <c r="C644" s="247" t="s">
        <v>1239</v>
      </c>
      <c r="D644" s="60">
        <f>D423+D535</f>
        <v>883399.61</v>
      </c>
      <c r="E644" s="60">
        <f>E423+E535</f>
        <v>1185575.79</v>
      </c>
      <c r="F644" s="45">
        <f t="shared" si="109"/>
        <v>134.2060576639829</v>
      </c>
    </row>
    <row r="645" spans="1:6" ht="12.75" customHeight="1" x14ac:dyDescent="0.2">
      <c r="A645" s="63" t="s">
        <v>582</v>
      </c>
      <c r="B645" s="64" t="s">
        <v>1240</v>
      </c>
      <c r="C645" s="247" t="s">
        <v>1241</v>
      </c>
      <c r="D645" s="60">
        <f t="shared" ref="D645:E645" si="163">IF(D643&gt;=D644,D643-D644,0)</f>
        <v>0</v>
      </c>
      <c r="E645" s="60">
        <f t="shared" si="163"/>
        <v>36706.029999999795</v>
      </c>
      <c r="F645" s="45" t="str">
        <f t="shared" si="109"/>
        <v>-</v>
      </c>
    </row>
    <row r="646" spans="1:6" ht="12.75" customHeight="1" x14ac:dyDescent="0.2">
      <c r="A646" s="63" t="s">
        <v>582</v>
      </c>
      <c r="B646" s="64" t="s">
        <v>1242</v>
      </c>
      <c r="C646" s="247" t="s">
        <v>1243</v>
      </c>
      <c r="D646" s="60">
        <f t="shared" ref="D646:E646" si="164">IF(D644&gt;=D643,D644-D643,0)</f>
        <v>5181.9399999999441</v>
      </c>
      <c r="E646" s="60">
        <f t="shared" si="164"/>
        <v>0</v>
      </c>
      <c r="F646" s="45">
        <f t="shared" si="109"/>
        <v>0</v>
      </c>
    </row>
    <row r="647" spans="1:6" ht="24" x14ac:dyDescent="0.2">
      <c r="A647" s="251" t="s">
        <v>1244</v>
      </c>
      <c r="B647" s="64" t="s">
        <v>1245</v>
      </c>
      <c r="C647" s="252" t="s">
        <v>1244</v>
      </c>
      <c r="D647" s="60">
        <f>IF(D426-D427+D641-D642&gt;=0,D426-D427+D641-D642,0)</f>
        <v>8577.23</v>
      </c>
      <c r="E647" s="60">
        <f>IF(E426-E427+E641-E642&gt;=0,E426-E427+E641-E642,0)</f>
        <v>3395.29</v>
      </c>
      <c r="F647" s="45">
        <f t="shared" si="109"/>
        <v>39.584924270422974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3395.2900000000554</v>
      </c>
      <c r="E649" s="60">
        <f t="shared" si="165"/>
        <v>40101.319999999796</v>
      </c>
      <c r="F649" s="45">
        <f t="shared" si="109"/>
        <v>1181.0867407496603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69220.960000000006</v>
      </c>
      <c r="E651" s="196"/>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6413.79</v>
      </c>
      <c r="E653" s="194">
        <v>2219.87</v>
      </c>
      <c r="F653" s="45">
        <f t="shared" ref="F653:F740" si="167">IF(D653&lt;&gt;0,IF(E653/D653&gt;=100,"&gt;&gt;100",E653/D653*100),"-")</f>
        <v>34.610893091292354</v>
      </c>
    </row>
    <row r="654" spans="1:6" ht="12.75" customHeight="1" x14ac:dyDescent="0.2">
      <c r="A654" s="63" t="s">
        <v>1257</v>
      </c>
      <c r="B654" s="64" t="s">
        <v>1258</v>
      </c>
      <c r="C654" s="247" t="s">
        <v>1257</v>
      </c>
      <c r="D654" s="194">
        <v>886311.96</v>
      </c>
      <c r="E654" s="194">
        <v>1235196.96</v>
      </c>
      <c r="F654" s="45">
        <f t="shared" si="167"/>
        <v>139.36367957846355</v>
      </c>
    </row>
    <row r="655" spans="1:6" ht="12.75" customHeight="1" x14ac:dyDescent="0.2">
      <c r="A655" s="63" t="s">
        <v>1259</v>
      </c>
      <c r="B655" s="64" t="s">
        <v>1260</v>
      </c>
      <c r="C655" s="247" t="s">
        <v>1259</v>
      </c>
      <c r="D655" s="194">
        <v>890505.88</v>
      </c>
      <c r="E655" s="194">
        <v>1200394.6599999999</v>
      </c>
      <c r="F655" s="45">
        <f t="shared" si="167"/>
        <v>134.79918403233899</v>
      </c>
    </row>
    <row r="656" spans="1:6" ht="24" x14ac:dyDescent="0.2">
      <c r="A656" s="63">
        <v>11</v>
      </c>
      <c r="B656" s="64" t="s">
        <v>1261</v>
      </c>
      <c r="C656" s="247" t="s">
        <v>1262</v>
      </c>
      <c r="D656" s="60">
        <f t="shared" ref="D656:E656" si="168">+D653+D654-D655</f>
        <v>2219.8699999999953</v>
      </c>
      <c r="E656" s="60">
        <f t="shared" si="168"/>
        <v>37022.170000000158</v>
      </c>
      <c r="F656" s="45">
        <f t="shared" si="167"/>
        <v>1667.7629771112829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40</v>
      </c>
      <c r="E658" s="253">
        <v>45</v>
      </c>
      <c r="F658" s="45">
        <f t="shared" si="167"/>
        <v>112.5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38</v>
      </c>
      <c r="E660" s="253">
        <v>42</v>
      </c>
      <c r="F660" s="45">
        <f t="shared" si="167"/>
        <v>110.5263157894737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2330.4</v>
      </c>
      <c r="E683" s="192">
        <v>3521</v>
      </c>
      <c r="F683" s="71">
        <f t="shared" si="167"/>
        <v>151.08994164091999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198434.9</v>
      </c>
      <c r="E724" s="192">
        <v>234237.44</v>
      </c>
      <c r="F724" s="71">
        <f t="shared" si="167"/>
        <v>118.04246128075253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12288.17</v>
      </c>
      <c r="E734" s="192">
        <v>15252.06</v>
      </c>
      <c r="F734" s="71">
        <f t="shared" si="167"/>
        <v>124.11986487817144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2731.96</v>
      </c>
      <c r="E736" s="194">
        <v>5130.9799999999996</v>
      </c>
      <c r="F736" s="45">
        <f t="shared" si="167"/>
        <v>187.81314514121726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 zoomScaleNormal="100" workbookViewId="0">
      <selection activeCell="D382" sqref="D382: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96080.580000000031</v>
      </c>
      <c r="E6" s="180">
        <f t="shared" si="0"/>
        <v>58250.390000000007</v>
      </c>
      <c r="F6" s="181">
        <f t="shared" ref="F6:F298" si="1">IF(D6&gt;0,IF(E6/D6&gt;=100,"&gt;&gt;100",E6/D6*100),"-")</f>
        <v>60.626601130009817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23516.660000000018</v>
      </c>
      <c r="E7" s="79">
        <f t="shared" si="2"/>
        <v>17621.48000000001</v>
      </c>
      <c r="F7" s="71">
        <f t="shared" si="1"/>
        <v>74.931899342848837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23516.660000000018</v>
      </c>
      <c r="E12" s="79">
        <f t="shared" si="3"/>
        <v>17621.48000000001</v>
      </c>
      <c r="F12" s="71">
        <f t="shared" si="1"/>
        <v>74.931899342848837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23516.660000000018</v>
      </c>
      <c r="E19" s="79">
        <f t="shared" si="5"/>
        <v>17621.48000000001</v>
      </c>
      <c r="F19" s="71">
        <f t="shared" si="1"/>
        <v>74.931899342848837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76049.960000000006</v>
      </c>
      <c r="E20" s="192">
        <v>77879.960000000006</v>
      </c>
      <c r="F20" s="71">
        <f t="shared" si="1"/>
        <v>102.40631290272869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1879.22</v>
      </c>
      <c r="E21" s="192">
        <v>1879.22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28885.51</v>
      </c>
      <c r="E22" s="192">
        <v>28885.51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13106.38</v>
      </c>
      <c r="E24" s="192">
        <v>13106.38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28240.2</v>
      </c>
      <c r="E26" s="192">
        <v>28240.2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124644.61</v>
      </c>
      <c r="E28" s="192">
        <f>137832.09-5462.3</f>
        <v>132369.79</v>
      </c>
      <c r="F28" s="71">
        <f t="shared" si="1"/>
        <v>106.19776498959723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5462.3</v>
      </c>
      <c r="E30" s="192">
        <v>5462.3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5462.3</v>
      </c>
      <c r="E34" s="192">
        <v>5462.3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72563.920000000013</v>
      </c>
      <c r="E69" s="79">
        <f>E70+E82+E88+E119+E135+E147+E165+E171</f>
        <v>40628.909999999996</v>
      </c>
      <c r="F69" s="71">
        <f t="shared" si="1"/>
        <v>55.990511537965403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2219.87</v>
      </c>
      <c r="E70" s="79">
        <f t="shared" si="12"/>
        <v>37022.17</v>
      </c>
      <c r="F70" s="71">
        <f t="shared" si="1"/>
        <v>1667.7629771112724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2219.87</v>
      </c>
      <c r="E71" s="79">
        <f t="shared" si="13"/>
        <v>37022.17</v>
      </c>
      <c r="F71" s="71">
        <f t="shared" si="1"/>
        <v>1667.7629771112724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2219.87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37022.17</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1123.0899999999999</v>
      </c>
      <c r="E82" s="79">
        <f>SUM(E83:E85)-E86+E87</f>
        <v>3606.74</v>
      </c>
      <c r="F82" s="71">
        <f t="shared" si="1"/>
        <v>321.14434283984366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1123.0899999999999</v>
      </c>
      <c r="E87" s="192">
        <v>3606.74</v>
      </c>
      <c r="F87" s="71">
        <f t="shared" si="1"/>
        <v>321.14434283984366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69220.960000000006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69220.960000000006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96080.58</v>
      </c>
      <c r="E176" s="79">
        <f>E177+E251</f>
        <v>58250.39</v>
      </c>
      <c r="F176" s="71">
        <f t="shared" si="1"/>
        <v>60.626601130009824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69168.63</v>
      </c>
      <c r="E177" s="79">
        <f>E178+E197+E203+E219+E247+E248</f>
        <v>527.59</v>
      </c>
      <c r="F177" s="71">
        <f t="shared" si="1"/>
        <v>0.76275907156177591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69168.63</v>
      </c>
      <c r="E178" s="79">
        <f>SUM(E179:E181)+E185+E186+SUM(E194:E196)</f>
        <v>527.59</v>
      </c>
      <c r="F178" s="71">
        <f t="shared" si="1"/>
        <v>0.76275907156177591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67769.22</v>
      </c>
      <c r="E179" s="192">
        <v>526.89</v>
      </c>
      <c r="F179" s="71">
        <f t="shared" si="1"/>
        <v>0.77747685453661708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1399.41</v>
      </c>
      <c r="E180" s="192">
        <v>0.7</v>
      </c>
      <c r="F180" s="71">
        <f t="shared" si="1"/>
        <v>5.0021080312417365E-2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26911.95</v>
      </c>
      <c r="E251" s="79">
        <f>+E252+E255-E264+E274+E291</f>
        <v>57722.8</v>
      </c>
      <c r="F251" s="71">
        <f t="shared" si="1"/>
        <v>214.48761609619518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23516.66</v>
      </c>
      <c r="E252" s="79">
        <f>E253-E254</f>
        <v>17621.48</v>
      </c>
      <c r="F252" s="71">
        <f t="shared" si="1"/>
        <v>74.931899342848851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23516.66</v>
      </c>
      <c r="E253" s="192">
        <v>17621.48</v>
      </c>
      <c r="F253" s="71">
        <f t="shared" si="1"/>
        <v>74.931899342848851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3395.29</v>
      </c>
      <c r="E255" s="79">
        <f>E256-E260</f>
        <v>40101.32</v>
      </c>
      <c r="F255" s="71">
        <f t="shared" si="1"/>
        <v>1181.0867407496855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6409.04</v>
      </c>
      <c r="E256" s="79">
        <f>SUM(E257:E259)</f>
        <v>40101.32</v>
      </c>
      <c r="F256" s="71">
        <f t="shared" si="1"/>
        <v>625.69932470385584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6409.04</v>
      </c>
      <c r="E257" s="192">
        <v>38700.32</v>
      </c>
      <c r="F257" s="71">
        <f t="shared" si="1"/>
        <v>603.83957659805526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1401</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3013.75</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3013.75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1123.0899999999999</v>
      </c>
      <c r="E308" s="192">
        <v>3606.74</v>
      </c>
      <c r="F308" s="71">
        <f t="shared" si="43"/>
        <v>321.14434283984366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69168.63</v>
      </c>
      <c r="E337" s="192">
        <v>527.59</v>
      </c>
      <c r="F337" s="71">
        <f t="shared" si="43"/>
        <v>0.76275907156177591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883399.61</v>
      </c>
      <c r="E114" s="60">
        <f t="shared" si="22"/>
        <v>1185575.79</v>
      </c>
      <c r="F114" s="45">
        <f t="shared" si="1"/>
        <v>134.2060576639829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836842.96</v>
      </c>
      <c r="E115" s="60">
        <f t="shared" si="23"/>
        <v>1125359.01</v>
      </c>
      <c r="F115" s="45">
        <f t="shared" si="1"/>
        <v>134.47672547786027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836842.96</v>
      </c>
      <c r="E116" s="194">
        <v>1125359.01</v>
      </c>
      <c r="F116" s="45">
        <f t="shared" si="1"/>
        <v>134.47672547786027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46556.65</v>
      </c>
      <c r="E127" s="194">
        <v>60216.78</v>
      </c>
      <c r="F127" s="45">
        <f t="shared" si="1"/>
        <v>129.34087826336304</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883399.61</v>
      </c>
      <c r="E141" s="81">
        <f t="shared" si="28"/>
        <v>1185575.79</v>
      </c>
      <c r="F141" s="61">
        <f t="shared" si="1"/>
        <v>134.2060576639829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69168.63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1088527.0999999999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1086697.0999999999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885520</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199543.67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1633.43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1830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1157168.1399999999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1155338.1399999999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952762.33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200942.38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1633.43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1830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527.59000000008382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527.59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527.59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44225</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2026-01-26T12:12:06Z</dcterms:modified>
</cp:coreProperties>
</file>